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  <sheet name="Page 5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72" i="1"/>
  <c r="G73"/>
  <c r="G74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3"/>
</calcChain>
</file>

<file path=xl/sharedStrings.xml><?xml version="1.0" encoding="utf-8"?>
<sst xmlns="http://schemas.openxmlformats.org/spreadsheetml/2006/main" count="269" uniqueCount="158">
  <si>
    <t>Pos</t>
  </si>
  <si>
    <t>Codice</t>
  </si>
  <si>
    <t>Q.tà</t>
  </si>
  <si>
    <t>Denomination</t>
  </si>
  <si>
    <t>02</t>
  </si>
  <si>
    <t>SHAFT</t>
  </si>
  <si>
    <t>03</t>
  </si>
  <si>
    <t>BEARING</t>
  </si>
  <si>
    <t>04</t>
  </si>
  <si>
    <t>BELT</t>
  </si>
  <si>
    <t>05</t>
  </si>
  <si>
    <t>PULLEY</t>
  </si>
  <si>
    <t>MOTOR PULLEY</t>
  </si>
  <si>
    <t>06A</t>
  </si>
  <si>
    <t>07</t>
  </si>
  <si>
    <t>KNOB</t>
  </si>
  <si>
    <t>08</t>
  </si>
  <si>
    <t>ADJUSTER</t>
  </si>
  <si>
    <t>09</t>
  </si>
  <si>
    <t>SPRING</t>
  </si>
  <si>
    <t>SUPPORT</t>
  </si>
  <si>
    <t>BUSHING</t>
  </si>
  <si>
    <t>SPACER</t>
  </si>
  <si>
    <t>BRUSH BASE</t>
  </si>
  <si>
    <t>MOTOR</t>
  </si>
  <si>
    <t>23A</t>
  </si>
  <si>
    <t>CARBON BRUSH MOTOR</t>
  </si>
  <si>
    <t>KEY</t>
  </si>
  <si>
    <t>SPECIAL WASHER</t>
  </si>
  <si>
    <t>CONNECTOR</t>
  </si>
  <si>
    <t>RING NUT</t>
  </si>
  <si>
    <t>BRUSH BUTTON</t>
  </si>
  <si>
    <t>29A</t>
  </si>
  <si>
    <t>WHEEL</t>
  </si>
  <si>
    <t>HANDWHEEL</t>
  </si>
  <si>
    <t>BASE COVER</t>
  </si>
  <si>
    <t>34A</t>
  </si>
  <si>
    <t>SPLASH GUARD</t>
  </si>
  <si>
    <t>35A</t>
  </si>
  <si>
    <t>PLAQUE</t>
  </si>
  <si>
    <t>SHEATH</t>
  </si>
  <si>
    <t>NUT</t>
  </si>
  <si>
    <t>SCREW</t>
  </si>
  <si>
    <t>WASHER</t>
  </si>
  <si>
    <t>LOCK WASHER</t>
  </si>
  <si>
    <t>ITEM</t>
  </si>
  <si>
    <t>Description</t>
  </si>
  <si>
    <t>QTY</t>
  </si>
  <si>
    <t>E81769</t>
  </si>
  <si>
    <t>Shaft</t>
  </si>
  <si>
    <t>E81771</t>
  </si>
  <si>
    <t>Bearing, 6205 2RS</t>
  </si>
  <si>
    <t>E82667</t>
  </si>
  <si>
    <t>Belt</t>
  </si>
  <si>
    <t>E82411</t>
  </si>
  <si>
    <t>Pulley, Simpla</t>
  </si>
  <si>
    <t>E81435</t>
  </si>
  <si>
    <t>E81530</t>
  </si>
  <si>
    <t>E82312</t>
  </si>
  <si>
    <t>Bushing</t>
  </si>
  <si>
    <t>E83932</t>
  </si>
  <si>
    <t>E81659</t>
  </si>
  <si>
    <t>Spring</t>
  </si>
  <si>
    <t>E83496</t>
  </si>
  <si>
    <t>Cord strain relief</t>
  </si>
  <si>
    <t>E86273</t>
  </si>
  <si>
    <t>Spacer</t>
  </si>
  <si>
    <t>E86185</t>
  </si>
  <si>
    <t>Brush Base</t>
  </si>
  <si>
    <t>E81822</t>
  </si>
  <si>
    <t>E83698</t>
  </si>
  <si>
    <t>E83277</t>
  </si>
  <si>
    <t>Bearing, 6202 2RS</t>
  </si>
  <si>
    <t>E82738</t>
  </si>
  <si>
    <t>E82260</t>
  </si>
  <si>
    <t>Carbon Brush</t>
  </si>
  <si>
    <t>E82449</t>
  </si>
  <si>
    <t>Key</t>
  </si>
  <si>
    <t>E81772</t>
  </si>
  <si>
    <t>Special Washer</t>
  </si>
  <si>
    <t>E88487</t>
  </si>
  <si>
    <t>E20441</t>
  </si>
  <si>
    <t>E81660</t>
  </si>
  <si>
    <t>E82299</t>
  </si>
  <si>
    <t>Lug</t>
  </si>
  <si>
    <t>E83895</t>
  </si>
  <si>
    <t>Wheel 80 OD x 23 W</t>
  </si>
  <si>
    <t>E83524</t>
  </si>
  <si>
    <t>E82394</t>
  </si>
  <si>
    <t>Handwheel</t>
  </si>
  <si>
    <t>E81654</t>
  </si>
  <si>
    <t>E83178</t>
  </si>
  <si>
    <t>E82296</t>
  </si>
  <si>
    <t>Splashguard</t>
  </si>
  <si>
    <t>E82497</t>
  </si>
  <si>
    <t>Plaque</t>
  </si>
  <si>
    <t>E83656</t>
  </si>
  <si>
    <t>E83802</t>
  </si>
  <si>
    <t>E83404</t>
  </si>
  <si>
    <t>E83704</t>
  </si>
  <si>
    <t>E81917</t>
  </si>
  <si>
    <t>E86164</t>
  </si>
  <si>
    <t>E82761</t>
  </si>
  <si>
    <t>E81438</t>
  </si>
  <si>
    <t>SKU</t>
  </si>
  <si>
    <t xml:space="preserve">Knob, M6 </t>
  </si>
  <si>
    <t>Cable, 8 AWG,</t>
  </si>
  <si>
    <t xml:space="preserve">Tension Spring </t>
  </si>
  <si>
    <t>Fitting</t>
  </si>
  <si>
    <t>Ring Nut</t>
  </si>
  <si>
    <t>Flat Washer</t>
  </si>
  <si>
    <t>Lock Washer M6</t>
  </si>
  <si>
    <t xml:space="preserve">Flat Washer </t>
  </si>
  <si>
    <t xml:space="preserve">Lock Washer </t>
  </si>
  <si>
    <t xml:space="preserve">Hex Bolt M8x20 </t>
  </si>
  <si>
    <t xml:space="preserve">Hex Bolt M8x30 </t>
  </si>
  <si>
    <t>Flat Washer M6</t>
  </si>
  <si>
    <t>DOWEL</t>
  </si>
  <si>
    <t>WING NUT</t>
  </si>
  <si>
    <t>CUPPED WASHER</t>
  </si>
  <si>
    <t>83A</t>
  </si>
  <si>
    <t>E82772</t>
  </si>
  <si>
    <t>Hex Bolt M6x20 Zinc</t>
  </si>
  <si>
    <t>E88104</t>
  </si>
  <si>
    <t>Nut</t>
  </si>
  <si>
    <t>E81430</t>
  </si>
  <si>
    <t>Washer</t>
  </si>
  <si>
    <t>E88041</t>
  </si>
  <si>
    <t>E82808</t>
  </si>
  <si>
    <t>E88043</t>
  </si>
  <si>
    <t>E88016</t>
  </si>
  <si>
    <t>E88242</t>
  </si>
  <si>
    <t>M8 Wing Nut for Simpla</t>
  </si>
  <si>
    <t>E82774</t>
  </si>
  <si>
    <t>Lock Washer, M6 Zinc</t>
  </si>
  <si>
    <t>E88042</t>
  </si>
  <si>
    <t>E83831</t>
  </si>
  <si>
    <t>E86163</t>
  </si>
  <si>
    <t>Bolt, M8x50</t>
  </si>
  <si>
    <t>E82339</t>
  </si>
  <si>
    <t>Screw M6x100</t>
  </si>
  <si>
    <t>E83838</t>
  </si>
  <si>
    <t>E81436</t>
  </si>
  <si>
    <t>E81352</t>
  </si>
  <si>
    <t>E20126</t>
  </si>
  <si>
    <t>E83976</t>
  </si>
  <si>
    <t xml:space="preserve">Screw, M8 x35 </t>
  </si>
  <si>
    <t xml:space="preserve">Nut, M6 </t>
  </si>
  <si>
    <t>Hex Nut</t>
  </si>
  <si>
    <t>Nut, M8X5 Zinc</t>
  </si>
  <si>
    <t>Screw M6x20 SS</t>
  </si>
  <si>
    <t>Washer M8x18x1</t>
  </si>
  <si>
    <t>Cover, Base ASM</t>
  </si>
  <si>
    <t>Machine Screw</t>
  </si>
  <si>
    <t xml:space="preserve">Screw, M4x15 </t>
  </si>
  <si>
    <t xml:space="preserve">Dowel M6 x 10 </t>
  </si>
  <si>
    <t xml:space="preserve">Motor 24VDC </t>
  </si>
  <si>
    <t xml:space="preserve">Brush Cover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</si>
</sst>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9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Times New Roman"/>
      <family val="1"/>
    </font>
    <font>
      <b/>
      <sz val="10"/>
      <name val="Arial"/>
      <family val="2"/>
    </font>
    <font>
      <i/>
      <sz val="10"/>
      <name val="Arial"/>
      <family val="2"/>
    </font>
    <font>
      <b/>
      <sz val="9"/>
      <name val="Times New Roman"/>
    </font>
    <font>
      <sz val="8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indent="7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2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2"/>
    </xf>
    <xf numFmtId="0" fontId="10" fillId="0" borderId="0" xfId="0" applyFont="1" applyProtection="1">
      <protection locked="0"/>
    </xf>
    <xf numFmtId="1" fontId="11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8"/>
  <sheetViews>
    <sheetView tabSelected="1" workbookViewId="0">
      <selection activeCell="I1" sqref="I1:I1048576"/>
    </sheetView>
  </sheetViews>
  <sheetFormatPr defaultRowHeight="12.75"/>
  <cols>
    <col min="1" max="1" width="8.42578125" customWidth="1"/>
    <col min="2" max="2" width="7.140625" style="6" customWidth="1"/>
    <col min="3" max="3" width="10.7109375" style="6" customWidth="1"/>
    <col min="4" max="4" width="24.28515625" customWidth="1"/>
    <col min="5" max="5" width="6.42578125" style="6" customWidth="1"/>
    <col min="6" max="6" width="3" customWidth="1"/>
    <col min="7" max="7" width="7.7109375" customWidth="1"/>
    <col min="8" max="8" width="11.28515625" style="6" customWidth="1"/>
    <col min="9" max="9" width="27.28515625" customWidth="1"/>
    <col min="10" max="10" width="7.28515625" customWidth="1"/>
  </cols>
  <sheetData>
    <row r="2" spans="2:10">
      <c r="B2" s="8" t="s">
        <v>45</v>
      </c>
      <c r="C2" s="9" t="s">
        <v>104</v>
      </c>
      <c r="D2" s="10" t="s">
        <v>46</v>
      </c>
      <c r="E2" s="8" t="s">
        <v>47</v>
      </c>
      <c r="G2" s="8" t="s">
        <v>45</v>
      </c>
      <c r="H2" s="9" t="s">
        <v>104</v>
      </c>
      <c r="I2" s="10" t="s">
        <v>46</v>
      </c>
      <c r="J2" s="8" t="s">
        <v>47</v>
      </c>
    </row>
    <row r="3" spans="2:10">
      <c r="B3" s="11" t="s">
        <v>4</v>
      </c>
      <c r="C3" s="12" t="s">
        <v>48</v>
      </c>
      <c r="D3" s="13" t="s">
        <v>49</v>
      </c>
      <c r="E3" s="14">
        <v>1</v>
      </c>
      <c r="G3" s="11">
        <v>37</v>
      </c>
      <c r="H3" s="15">
        <v>209371</v>
      </c>
      <c r="I3" s="13" t="s">
        <v>40</v>
      </c>
      <c r="J3" s="11">
        <v>1</v>
      </c>
    </row>
    <row r="4" spans="2:10">
      <c r="B4" s="11" t="s">
        <v>6</v>
      </c>
      <c r="C4" s="12" t="s">
        <v>50</v>
      </c>
      <c r="D4" s="13" t="s">
        <v>51</v>
      </c>
      <c r="E4" s="14">
        <v>2</v>
      </c>
      <c r="G4" s="11">
        <v>38</v>
      </c>
      <c r="H4" s="15">
        <v>408101</v>
      </c>
      <c r="I4" s="13" t="s">
        <v>19</v>
      </c>
      <c r="J4" s="11">
        <v>1</v>
      </c>
    </row>
    <row r="5" spans="2:10">
      <c r="B5" s="11" t="s">
        <v>8</v>
      </c>
      <c r="C5" s="12" t="s">
        <v>52</v>
      </c>
      <c r="D5" s="13" t="s">
        <v>53</v>
      </c>
      <c r="E5" s="14">
        <v>1</v>
      </c>
      <c r="G5" s="11">
        <v>50</v>
      </c>
      <c r="H5" s="12" t="s">
        <v>96</v>
      </c>
      <c r="I5" s="16" t="s">
        <v>148</v>
      </c>
      <c r="J5" s="11">
        <v>3</v>
      </c>
    </row>
    <row r="6" spans="2:10">
      <c r="B6" s="11" t="s">
        <v>10</v>
      </c>
      <c r="C6" s="12" t="s">
        <v>54</v>
      </c>
      <c r="D6" s="13" t="s">
        <v>55</v>
      </c>
      <c r="E6" s="14">
        <v>1</v>
      </c>
      <c r="G6" s="11">
        <v>51</v>
      </c>
      <c r="H6" s="12" t="s">
        <v>97</v>
      </c>
      <c r="I6" s="13" t="s">
        <v>115</v>
      </c>
      <c r="J6" s="11">
        <v>1</v>
      </c>
    </row>
    <row r="7" spans="2:10">
      <c r="B7" s="11" t="s">
        <v>13</v>
      </c>
      <c r="C7" s="15">
        <v>210269</v>
      </c>
      <c r="D7" s="13" t="s">
        <v>12</v>
      </c>
      <c r="E7" s="14">
        <v>1</v>
      </c>
      <c r="G7" s="11">
        <v>52</v>
      </c>
      <c r="H7" s="12" t="s">
        <v>98</v>
      </c>
      <c r="I7" s="13" t="s">
        <v>110</v>
      </c>
      <c r="J7" s="11">
        <v>2</v>
      </c>
    </row>
    <row r="8" spans="2:10">
      <c r="B8" s="11" t="s">
        <v>14</v>
      </c>
      <c r="C8" s="12" t="s">
        <v>56</v>
      </c>
      <c r="D8" s="13" t="s">
        <v>105</v>
      </c>
      <c r="E8" s="14">
        <v>1</v>
      </c>
      <c r="G8" s="11">
        <v>53</v>
      </c>
      <c r="H8" s="12" t="s">
        <v>99</v>
      </c>
      <c r="I8" s="13" t="s">
        <v>113</v>
      </c>
      <c r="J8" s="11">
        <v>1</v>
      </c>
    </row>
    <row r="9" spans="2:10">
      <c r="B9" s="11" t="s">
        <v>16</v>
      </c>
      <c r="C9" s="15">
        <v>205098</v>
      </c>
      <c r="D9" s="13" t="s">
        <v>17</v>
      </c>
      <c r="E9" s="14">
        <v>1</v>
      </c>
      <c r="G9" s="11">
        <v>54</v>
      </c>
      <c r="H9" s="12" t="s">
        <v>100</v>
      </c>
      <c r="I9" s="13" t="s">
        <v>114</v>
      </c>
      <c r="J9" s="11">
        <v>2</v>
      </c>
    </row>
    <row r="10" spans="2:10">
      <c r="B10" s="11" t="s">
        <v>18</v>
      </c>
      <c r="C10" s="12" t="s">
        <v>57</v>
      </c>
      <c r="D10" s="16" t="s">
        <v>62</v>
      </c>
      <c r="E10" s="14">
        <v>1</v>
      </c>
      <c r="G10" s="11">
        <v>55</v>
      </c>
      <c r="H10" s="12" t="s">
        <v>101</v>
      </c>
      <c r="I10" s="13" t="s">
        <v>112</v>
      </c>
      <c r="J10" s="11">
        <v>2</v>
      </c>
    </row>
    <row r="11" spans="2:10">
      <c r="B11" s="11">
        <v>10</v>
      </c>
      <c r="C11" s="15">
        <v>400810</v>
      </c>
      <c r="D11" s="13" t="s">
        <v>20</v>
      </c>
      <c r="E11" s="14">
        <v>1</v>
      </c>
      <c r="G11" s="11">
        <v>56</v>
      </c>
      <c r="H11" s="12" t="s">
        <v>102</v>
      </c>
      <c r="I11" s="13" t="s">
        <v>116</v>
      </c>
      <c r="J11" s="11">
        <v>3</v>
      </c>
    </row>
    <row r="12" spans="2:10">
      <c r="B12" s="11">
        <v>11</v>
      </c>
      <c r="C12" s="12" t="s">
        <v>58</v>
      </c>
      <c r="D12" s="13" t="s">
        <v>59</v>
      </c>
      <c r="E12" s="14">
        <v>2</v>
      </c>
      <c r="G12" s="11">
        <v>57</v>
      </c>
      <c r="H12" s="12" t="s">
        <v>103</v>
      </c>
      <c r="I12" s="13" t="s">
        <v>111</v>
      </c>
      <c r="J12" s="11">
        <v>1</v>
      </c>
    </row>
    <row r="13" spans="2:10">
      <c r="B13" s="11">
        <v>12</v>
      </c>
      <c r="C13" s="12" t="s">
        <v>60</v>
      </c>
      <c r="D13" s="13" t="s">
        <v>59</v>
      </c>
      <c r="E13" s="14">
        <v>2</v>
      </c>
      <c r="G13" s="11">
        <v>58</v>
      </c>
      <c r="H13" s="12" t="s">
        <v>121</v>
      </c>
      <c r="I13" s="13" t="s">
        <v>122</v>
      </c>
      <c r="J13" s="11">
        <v>4</v>
      </c>
    </row>
    <row r="14" spans="2:10">
      <c r="B14" s="11">
        <v>13</v>
      </c>
      <c r="C14" s="12" t="s">
        <v>61</v>
      </c>
      <c r="D14" s="13" t="s">
        <v>62</v>
      </c>
      <c r="E14" s="14">
        <v>1</v>
      </c>
      <c r="G14" s="11">
        <v>59</v>
      </c>
      <c r="H14" s="15">
        <v>409231</v>
      </c>
      <c r="I14" s="13" t="s">
        <v>43</v>
      </c>
      <c r="J14" s="11">
        <v>1</v>
      </c>
    </row>
    <row r="15" spans="2:10">
      <c r="B15" s="11">
        <v>14</v>
      </c>
      <c r="C15" s="12" t="s">
        <v>63</v>
      </c>
      <c r="D15" s="13" t="s">
        <v>64</v>
      </c>
      <c r="E15" s="14">
        <v>1</v>
      </c>
      <c r="G15" s="11">
        <v>60</v>
      </c>
      <c r="H15" s="12" t="s">
        <v>123</v>
      </c>
      <c r="I15" s="13" t="s">
        <v>124</v>
      </c>
      <c r="J15" s="11">
        <v>1</v>
      </c>
    </row>
    <row r="16" spans="2:10">
      <c r="B16" s="11">
        <v>15</v>
      </c>
      <c r="C16" s="12" t="s">
        <v>65</v>
      </c>
      <c r="D16" s="13" t="s">
        <v>66</v>
      </c>
      <c r="E16" s="14">
        <v>1</v>
      </c>
      <c r="G16" s="11">
        <v>61</v>
      </c>
      <c r="H16" s="12" t="s">
        <v>125</v>
      </c>
      <c r="I16" s="13" t="s">
        <v>126</v>
      </c>
      <c r="J16" s="11">
        <v>1</v>
      </c>
    </row>
    <row r="17" spans="2:10">
      <c r="B17" s="11">
        <v>16</v>
      </c>
      <c r="C17" s="12" t="s">
        <v>67</v>
      </c>
      <c r="D17" s="13" t="s">
        <v>68</v>
      </c>
      <c r="E17" s="14">
        <v>1</v>
      </c>
      <c r="G17" s="11">
        <v>62</v>
      </c>
      <c r="H17" s="12" t="s">
        <v>127</v>
      </c>
      <c r="I17" s="16" t="s">
        <v>147</v>
      </c>
      <c r="J17" s="11">
        <v>1</v>
      </c>
    </row>
    <row r="18" spans="2:10">
      <c r="B18" s="11">
        <v>17</v>
      </c>
      <c r="C18" s="15">
        <v>203285</v>
      </c>
      <c r="D18" s="13" t="s">
        <v>17</v>
      </c>
      <c r="E18" s="14">
        <v>1</v>
      </c>
      <c r="G18" s="11">
        <v>63</v>
      </c>
      <c r="H18" s="12" t="s">
        <v>128</v>
      </c>
      <c r="I18" s="16" t="s">
        <v>149</v>
      </c>
      <c r="J18" s="11">
        <v>1</v>
      </c>
    </row>
    <row r="19" spans="2:10">
      <c r="B19" s="11">
        <v>18</v>
      </c>
      <c r="C19" s="12" t="s">
        <v>69</v>
      </c>
      <c r="D19" s="13" t="s">
        <v>106</v>
      </c>
      <c r="E19" s="14">
        <v>1</v>
      </c>
      <c r="G19" s="11">
        <v>64</v>
      </c>
      <c r="H19" s="15">
        <v>409069</v>
      </c>
      <c r="I19" s="13" t="s">
        <v>41</v>
      </c>
      <c r="J19" s="11">
        <v>1</v>
      </c>
    </row>
    <row r="20" spans="2:10">
      <c r="B20" s="11">
        <v>19</v>
      </c>
      <c r="C20" s="12" t="s">
        <v>70</v>
      </c>
      <c r="D20" s="13" t="s">
        <v>107</v>
      </c>
      <c r="E20" s="14">
        <v>1</v>
      </c>
      <c r="G20" s="11">
        <v>65</v>
      </c>
      <c r="H20" s="15">
        <v>408994</v>
      </c>
      <c r="I20" s="13" t="s">
        <v>42</v>
      </c>
      <c r="J20" s="11">
        <v>1</v>
      </c>
    </row>
    <row r="21" spans="2:10">
      <c r="B21" s="11">
        <v>20</v>
      </c>
      <c r="C21" s="15">
        <v>203490</v>
      </c>
      <c r="D21" s="13" t="s">
        <v>20</v>
      </c>
      <c r="E21" s="14">
        <v>1</v>
      </c>
      <c r="G21" s="11">
        <v>66</v>
      </c>
      <c r="H21" s="12" t="s">
        <v>129</v>
      </c>
      <c r="I21" s="16" t="s">
        <v>155</v>
      </c>
      <c r="J21" s="11">
        <v>1</v>
      </c>
    </row>
    <row r="22" spans="2:10">
      <c r="B22" s="11">
        <v>21</v>
      </c>
      <c r="C22" s="15">
        <v>204365</v>
      </c>
      <c r="D22" s="13" t="s">
        <v>21</v>
      </c>
      <c r="E22" s="14">
        <v>1</v>
      </c>
      <c r="G22" s="11">
        <v>67</v>
      </c>
      <c r="H22" s="12" t="s">
        <v>130</v>
      </c>
      <c r="I22" s="13" t="s">
        <v>146</v>
      </c>
      <c r="J22" s="11">
        <v>1</v>
      </c>
    </row>
    <row r="23" spans="2:10">
      <c r="B23" s="11">
        <v>22</v>
      </c>
      <c r="C23" s="12" t="s">
        <v>71</v>
      </c>
      <c r="D23" s="13" t="s">
        <v>72</v>
      </c>
      <c r="E23" s="14">
        <v>3</v>
      </c>
      <c r="G23" s="11">
        <v>68</v>
      </c>
      <c r="H23" s="20">
        <v>205112</v>
      </c>
      <c r="I23" s="13" t="s">
        <v>28</v>
      </c>
      <c r="J23" s="11">
        <v>1</v>
      </c>
    </row>
    <row r="24" spans="2:10">
      <c r="B24" s="11">
        <v>23</v>
      </c>
      <c r="C24" s="12" t="s">
        <v>73</v>
      </c>
      <c r="D24" s="16" t="s">
        <v>156</v>
      </c>
      <c r="E24" s="14">
        <v>1</v>
      </c>
      <c r="G24" s="11">
        <v>69</v>
      </c>
      <c r="H24" s="15">
        <v>409213</v>
      </c>
      <c r="I24" s="13" t="s">
        <v>43</v>
      </c>
      <c r="J24" s="11">
        <v>2</v>
      </c>
    </row>
    <row r="25" spans="2:10">
      <c r="B25" s="11" t="s">
        <v>25</v>
      </c>
      <c r="C25" s="12" t="s">
        <v>74</v>
      </c>
      <c r="D25" s="13" t="s">
        <v>75</v>
      </c>
      <c r="E25" s="14">
        <v>4</v>
      </c>
      <c r="G25" s="11">
        <v>70</v>
      </c>
      <c r="H25" s="12" t="s">
        <v>131</v>
      </c>
      <c r="I25" s="13" t="s">
        <v>132</v>
      </c>
      <c r="J25" s="11">
        <v>1</v>
      </c>
    </row>
    <row r="26" spans="2:10">
      <c r="B26" s="11">
        <v>24</v>
      </c>
      <c r="C26" s="12" t="s">
        <v>76</v>
      </c>
      <c r="D26" s="13" t="s">
        <v>77</v>
      </c>
      <c r="E26" s="14">
        <v>1</v>
      </c>
      <c r="G26" s="11">
        <v>71</v>
      </c>
      <c r="H26" s="12" t="s">
        <v>133</v>
      </c>
      <c r="I26" s="13" t="s">
        <v>134</v>
      </c>
      <c r="J26" s="11">
        <v>4</v>
      </c>
    </row>
    <row r="27" spans="2:10">
      <c r="B27" s="11">
        <v>25</v>
      </c>
      <c r="C27" s="12" t="s">
        <v>78</v>
      </c>
      <c r="D27" s="13" t="s">
        <v>79</v>
      </c>
      <c r="E27" s="14">
        <v>1</v>
      </c>
      <c r="G27" s="11">
        <v>72</v>
      </c>
      <c r="H27" s="12" t="s">
        <v>135</v>
      </c>
      <c r="I27" s="16" t="s">
        <v>153</v>
      </c>
      <c r="J27" s="11">
        <v>1</v>
      </c>
    </row>
    <row r="28" spans="2:10">
      <c r="B28" s="11">
        <v>26</v>
      </c>
      <c r="C28" s="12" t="s">
        <v>80</v>
      </c>
      <c r="D28" s="16" t="s">
        <v>108</v>
      </c>
      <c r="E28" s="14">
        <v>1</v>
      </c>
      <c r="G28" s="11">
        <v>73</v>
      </c>
      <c r="H28" s="15">
        <v>408978</v>
      </c>
      <c r="I28" s="13" t="s">
        <v>42</v>
      </c>
      <c r="J28" s="11">
        <v>1</v>
      </c>
    </row>
    <row r="29" spans="2:10">
      <c r="B29" s="11">
        <v>27</v>
      </c>
      <c r="C29" s="12" t="s">
        <v>81</v>
      </c>
      <c r="D29" s="13" t="s">
        <v>109</v>
      </c>
      <c r="E29" s="14">
        <v>1</v>
      </c>
      <c r="G29" s="11">
        <v>74</v>
      </c>
      <c r="H29" s="15">
        <v>408624</v>
      </c>
      <c r="I29" s="13" t="s">
        <v>42</v>
      </c>
      <c r="J29" s="11">
        <v>1</v>
      </c>
    </row>
    <row r="30" spans="2:10">
      <c r="B30" s="11">
        <v>28</v>
      </c>
      <c r="C30" s="12" t="s">
        <v>82</v>
      </c>
      <c r="D30" s="13" t="s">
        <v>62</v>
      </c>
      <c r="E30" s="14">
        <v>1</v>
      </c>
      <c r="G30" s="11">
        <v>75</v>
      </c>
      <c r="H30" s="12" t="s">
        <v>136</v>
      </c>
      <c r="I30" s="16" t="s">
        <v>150</v>
      </c>
      <c r="J30" s="11">
        <v>1</v>
      </c>
    </row>
    <row r="31" spans="2:10">
      <c r="B31" s="11" t="s">
        <v>32</v>
      </c>
      <c r="C31" s="12" t="s">
        <v>83</v>
      </c>
      <c r="D31" s="13" t="s">
        <v>84</v>
      </c>
      <c r="E31" s="14">
        <v>3</v>
      </c>
      <c r="G31" s="11">
        <v>76</v>
      </c>
      <c r="H31" s="12" t="s">
        <v>137</v>
      </c>
      <c r="I31" s="13" t="s">
        <v>138</v>
      </c>
      <c r="J31" s="11">
        <v>1</v>
      </c>
    </row>
    <row r="32" spans="2:10">
      <c r="B32" s="11">
        <v>30</v>
      </c>
      <c r="C32" s="12" t="s">
        <v>85</v>
      </c>
      <c r="D32" s="13" t="s">
        <v>86</v>
      </c>
      <c r="E32" s="14">
        <v>1</v>
      </c>
      <c r="G32" s="11">
        <v>77</v>
      </c>
      <c r="H32" s="12" t="s">
        <v>139</v>
      </c>
      <c r="I32" s="13" t="s">
        <v>140</v>
      </c>
      <c r="J32" s="11">
        <v>1</v>
      </c>
    </row>
    <row r="33" spans="2:10">
      <c r="B33" s="11">
        <v>31</v>
      </c>
      <c r="C33" s="12" t="s">
        <v>87</v>
      </c>
      <c r="D33" s="13" t="s">
        <v>59</v>
      </c>
      <c r="E33" s="14">
        <v>1</v>
      </c>
      <c r="G33" s="11">
        <v>78</v>
      </c>
      <c r="H33" s="12" t="s">
        <v>141</v>
      </c>
      <c r="I33" s="16" t="s">
        <v>154</v>
      </c>
      <c r="J33" s="11">
        <v>8</v>
      </c>
    </row>
    <row r="34" spans="2:10">
      <c r="B34" s="11">
        <v>32</v>
      </c>
      <c r="C34" s="12" t="s">
        <v>88</v>
      </c>
      <c r="D34" s="13" t="s">
        <v>89</v>
      </c>
      <c r="E34" s="14">
        <v>1</v>
      </c>
      <c r="G34" s="11">
        <v>79</v>
      </c>
      <c r="H34" s="12" t="s">
        <v>142</v>
      </c>
      <c r="I34" s="13" t="s">
        <v>126</v>
      </c>
      <c r="J34" s="11">
        <v>1</v>
      </c>
    </row>
    <row r="35" spans="2:10">
      <c r="B35" s="11">
        <v>33</v>
      </c>
      <c r="C35" s="12" t="s">
        <v>90</v>
      </c>
      <c r="D35" s="13" t="s">
        <v>62</v>
      </c>
      <c r="E35" s="14">
        <v>1</v>
      </c>
      <c r="G35" s="11">
        <v>80</v>
      </c>
      <c r="H35" s="12" t="s">
        <v>143</v>
      </c>
      <c r="I35" s="13" t="s">
        <v>124</v>
      </c>
      <c r="J35" s="11">
        <v>2</v>
      </c>
    </row>
    <row r="36" spans="2:10">
      <c r="B36" s="11" t="s">
        <v>36</v>
      </c>
      <c r="C36" s="12" t="s">
        <v>91</v>
      </c>
      <c r="D36" s="16" t="s">
        <v>157</v>
      </c>
      <c r="E36" s="14">
        <v>1</v>
      </c>
      <c r="G36" s="11">
        <v>82</v>
      </c>
      <c r="H36" s="12" t="s">
        <v>144</v>
      </c>
      <c r="I36" s="16" t="s">
        <v>151</v>
      </c>
      <c r="J36" s="11">
        <v>2</v>
      </c>
    </row>
    <row r="37" spans="2:10">
      <c r="B37" s="11" t="s">
        <v>38</v>
      </c>
      <c r="C37" s="12" t="s">
        <v>92</v>
      </c>
      <c r="D37" s="13" t="s">
        <v>93</v>
      </c>
      <c r="E37" s="14">
        <v>1</v>
      </c>
      <c r="G37" s="11" t="s">
        <v>120</v>
      </c>
      <c r="H37" s="12" t="s">
        <v>145</v>
      </c>
      <c r="I37" s="16" t="s">
        <v>152</v>
      </c>
      <c r="J37" s="11">
        <v>1</v>
      </c>
    </row>
    <row r="38" spans="2:10">
      <c r="B38" s="11">
        <v>36</v>
      </c>
      <c r="C38" s="12" t="s">
        <v>94</v>
      </c>
      <c r="D38" s="13" t="s">
        <v>95</v>
      </c>
      <c r="E38" s="14">
        <v>8</v>
      </c>
      <c r="G38" s="11">
        <v>84</v>
      </c>
      <c r="H38" s="15">
        <v>210116</v>
      </c>
      <c r="I38" s="13" t="s">
        <v>22</v>
      </c>
      <c r="J38" s="11">
        <v>1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74"/>
  <sheetViews>
    <sheetView topLeftCell="A28" workbookViewId="0">
      <selection activeCell="G41" sqref="G41"/>
    </sheetView>
  </sheetViews>
  <sheetFormatPr defaultRowHeight="12.75"/>
  <cols>
    <col min="2" max="3" width="8.140625" customWidth="1"/>
    <col min="4" max="4" width="41" customWidth="1"/>
    <col min="5" max="5" width="8.140625" customWidth="1"/>
    <col min="6" max="6" width="13" style="6" customWidth="1"/>
    <col min="7" max="7" width="66.28515625" customWidth="1"/>
    <col min="8" max="8" width="16.7109375" customWidth="1"/>
    <col min="9" max="9" width="18.28515625" customWidth="1"/>
    <col min="10" max="10" width="16" customWidth="1"/>
  </cols>
  <sheetData>
    <row r="2" spans="2:10">
      <c r="B2" s="1" t="s">
        <v>45</v>
      </c>
      <c r="C2" s="1" t="s">
        <v>1</v>
      </c>
      <c r="D2" s="1" t="s">
        <v>46</v>
      </c>
      <c r="E2" s="1" t="s">
        <v>47</v>
      </c>
      <c r="F2" s="4"/>
      <c r="H2" s="1"/>
      <c r="I2" s="1"/>
      <c r="J2" s="1"/>
    </row>
    <row r="3" spans="2:10" ht="15">
      <c r="B3" s="2" t="s">
        <v>4</v>
      </c>
      <c r="C3" s="3">
        <v>203283</v>
      </c>
      <c r="D3" s="2" t="s">
        <v>5</v>
      </c>
      <c r="E3" s="3">
        <v>1</v>
      </c>
      <c r="F3" s="5" t="str">
        <f>IF(ISNA(VLOOKUP(TRIM(C3),[1]!Table_Query_from_BetcoViews[[#All],[AlternateID]:[MainSKU]],4,FALSE))=TRUE,(C3),(LEFT(VLOOKUP(TRIM(C3),[1]!Table_Query_from_BetcoViews[[#All],[AlternateID]:[MainSKU]],4,FALSE),6)))</f>
        <v>E81769</v>
      </c>
      <c r="G3" s="7" t="str">
        <f>IFERROR(VLOOKUP(TRIM(C3),[1]!Table_Query_from_BetcoViews[[AlternateID]:[ItemDescr2]],5,FALSE),D3)</f>
        <v>Shaft</v>
      </c>
      <c r="H3" s="2"/>
      <c r="I3" s="2"/>
      <c r="J3" s="2"/>
    </row>
    <row r="4" spans="2:10" ht="15">
      <c r="B4" s="2" t="s">
        <v>6</v>
      </c>
      <c r="C4" s="3">
        <v>408441</v>
      </c>
      <c r="D4" s="2" t="s">
        <v>7</v>
      </c>
      <c r="E4" s="3">
        <v>2</v>
      </c>
      <c r="F4" s="5" t="str">
        <f>IF(ISNA(VLOOKUP(TRIM(C4),[1]!Table_Query_from_BetcoViews[[#All],[AlternateID]:[MainSKU]],4,FALSE))=TRUE,(C4),(LEFT(VLOOKUP(TRIM(C4),[1]!Table_Query_from_BetcoViews[[#All],[AlternateID]:[MainSKU]],4,FALSE),6)))</f>
        <v>E81771</v>
      </c>
      <c r="G4" s="7" t="str">
        <f>IFERROR(VLOOKUP(TRIM(C4),[1]!Table_Query_from_BetcoViews[[AlternateID]:[ItemDescr2]],5,FALSE),D4)</f>
        <v>Bearing, 6205 2RS</v>
      </c>
      <c r="H4" s="2"/>
      <c r="I4" s="2"/>
      <c r="J4" s="2"/>
    </row>
    <row r="5" spans="2:10" ht="15">
      <c r="B5" s="2" t="s">
        <v>8</v>
      </c>
      <c r="C5" s="3">
        <v>408319</v>
      </c>
      <c r="D5" s="2" t="s">
        <v>9</v>
      </c>
      <c r="E5" s="3">
        <v>1</v>
      </c>
      <c r="F5" s="5" t="str">
        <f>IF(ISNA(VLOOKUP(TRIM(C5),[1]!Table_Query_from_BetcoViews[[#All],[AlternateID]:[MainSKU]],4,FALSE))=TRUE,(C5),(LEFT(VLOOKUP(TRIM(C5),[1]!Table_Query_from_BetcoViews[[#All],[AlternateID]:[MainSKU]],4,FALSE),6)))</f>
        <v>E82667</v>
      </c>
      <c r="G5" s="7" t="str">
        <f>IFERROR(VLOOKUP(TRIM(C5),[1]!Table_Query_from_BetcoViews[[AlternateID]:[ItemDescr2]],5,FALSE),D5)</f>
        <v>Belt</v>
      </c>
      <c r="H5" s="2"/>
      <c r="I5" s="2"/>
      <c r="J5" s="2"/>
    </row>
    <row r="6" spans="2:10" ht="15">
      <c r="B6" s="2" t="s">
        <v>10</v>
      </c>
      <c r="C6" s="3">
        <v>210288</v>
      </c>
      <c r="D6" s="2" t="s">
        <v>11</v>
      </c>
      <c r="E6" s="3">
        <v>1</v>
      </c>
      <c r="F6" s="5" t="str">
        <f>IF(ISNA(VLOOKUP(TRIM(C6),[1]!Table_Query_from_BetcoViews[[#All],[AlternateID]:[MainSKU]],4,FALSE))=TRUE,(C6),(LEFT(VLOOKUP(TRIM(C6),[1]!Table_Query_from_BetcoViews[[#All],[AlternateID]:[MainSKU]],4,FALSE),6)))</f>
        <v>E82411</v>
      </c>
      <c r="G6" s="7" t="str">
        <f>IFERROR(VLOOKUP(TRIM(C6),[1]!Table_Query_from_BetcoViews[[AlternateID]:[ItemDescr2]],5,FALSE),D6)</f>
        <v>Pulley, Simpla</v>
      </c>
      <c r="H6" s="2"/>
      <c r="I6" s="2"/>
      <c r="J6" s="2"/>
    </row>
    <row r="7" spans="2:10" ht="15">
      <c r="B7" s="2" t="s">
        <v>13</v>
      </c>
      <c r="C7" s="3">
        <v>210269</v>
      </c>
      <c r="D7" s="2" t="s">
        <v>12</v>
      </c>
      <c r="E7" s="3">
        <v>1</v>
      </c>
      <c r="F7" s="5">
        <f>IF(ISNA(VLOOKUP(TRIM(C7),[1]!Table_Query_from_BetcoViews[[#All],[AlternateID]:[MainSKU]],4,FALSE))=TRUE,(C7),(LEFT(VLOOKUP(TRIM(C7),[1]!Table_Query_from_BetcoViews[[#All],[AlternateID]:[MainSKU]],4,FALSE),6)))</f>
        <v>210269</v>
      </c>
      <c r="G7" s="7" t="str">
        <f>IFERROR(VLOOKUP(TRIM(C7),[1]!Table_Query_from_BetcoViews[[AlternateID]:[ItemDescr2]],5,FALSE),D7)</f>
        <v>MOTOR PULLEY</v>
      </c>
      <c r="H7" s="2"/>
      <c r="I7" s="2"/>
      <c r="J7" s="2"/>
    </row>
    <row r="8" spans="2:10" ht="15">
      <c r="B8" s="2" t="s">
        <v>14</v>
      </c>
      <c r="C8" s="3">
        <v>410230</v>
      </c>
      <c r="D8" s="2" t="s">
        <v>15</v>
      </c>
      <c r="E8" s="3">
        <v>1</v>
      </c>
      <c r="F8" s="5" t="str">
        <f>IF(ISNA(VLOOKUP(TRIM(C8),[1]!Table_Query_from_BetcoViews[[#All],[AlternateID]:[MainSKU]],4,FALSE))=TRUE,(C8),(LEFT(VLOOKUP(TRIM(C8),[1]!Table_Query_from_BetcoViews[[#All],[AlternateID]:[MainSKU]],4,FALSE),6)))</f>
        <v>E81435</v>
      </c>
      <c r="G8" s="7" t="str">
        <f>IFERROR(VLOOKUP(TRIM(C8),[1]!Table_Query_from_BetcoViews[[AlternateID]:[ItemDescr2]],5,FALSE),D8)</f>
        <v>Knob, M6 8-Lobe Nylon Female</v>
      </c>
      <c r="H8" s="2"/>
      <c r="I8" s="2"/>
      <c r="J8" s="2"/>
    </row>
    <row r="9" spans="2:10" ht="15">
      <c r="B9" s="2" t="s">
        <v>16</v>
      </c>
      <c r="C9" s="3">
        <v>205098</v>
      </c>
      <c r="D9" s="2" t="s">
        <v>17</v>
      </c>
      <c r="E9" s="3">
        <v>1</v>
      </c>
      <c r="F9" s="5">
        <f>IF(ISNA(VLOOKUP(TRIM(C9),[1]!Table_Query_from_BetcoViews[[#All],[AlternateID]:[MainSKU]],4,FALSE))=TRUE,(C9),(LEFT(VLOOKUP(TRIM(C9),[1]!Table_Query_from_BetcoViews[[#All],[AlternateID]:[MainSKU]],4,FALSE),6)))</f>
        <v>205098</v>
      </c>
      <c r="G9" s="7" t="str">
        <f>IFERROR(VLOOKUP(TRIM(C9),[1]!Table_Query_from_BetcoViews[[AlternateID]:[ItemDescr2]],5,FALSE),D9)</f>
        <v>ADJUSTER</v>
      </c>
      <c r="H9" s="2"/>
      <c r="I9" s="2"/>
      <c r="J9" s="2"/>
    </row>
    <row r="10" spans="2:10" ht="15">
      <c r="B10" s="2" t="s">
        <v>18</v>
      </c>
      <c r="C10" s="3">
        <v>202475</v>
      </c>
      <c r="D10" s="2" t="s">
        <v>19</v>
      </c>
      <c r="E10" s="3">
        <v>1</v>
      </c>
      <c r="F10" s="5" t="str">
        <f>IF(ISNA(VLOOKUP(TRIM(C10),[1]!Table_Query_from_BetcoViews[[#All],[AlternateID]:[MainSKU]],4,FALSE))=TRUE,(C10),(LEFT(VLOOKUP(TRIM(C10),[1]!Table_Query_from_BetcoViews[[#All],[AlternateID]:[MainSKU]],4,FALSE),6)))</f>
        <v>E81530</v>
      </c>
      <c r="G10" s="7" t="str">
        <f>IFERROR(VLOOKUP(TRIM(C10),[1]!Table_Query_from_BetcoViews[[AlternateID]:[ItemDescr2]],5,FALSE),D10)</f>
        <v>Spring, 17, 5x2, 5x69 mm</v>
      </c>
      <c r="H10" s="2"/>
      <c r="I10" s="2"/>
      <c r="J10" s="2"/>
    </row>
    <row r="11" spans="2:10" ht="15">
      <c r="B11" s="3">
        <v>10</v>
      </c>
      <c r="C11" s="3">
        <v>400810</v>
      </c>
      <c r="D11" s="2" t="s">
        <v>20</v>
      </c>
      <c r="E11" s="3">
        <v>1</v>
      </c>
      <c r="F11" s="5">
        <f>IF(ISNA(VLOOKUP(TRIM(C11),[1]!Table_Query_from_BetcoViews[[#All],[AlternateID]:[MainSKU]],4,FALSE))=TRUE,(C11),(LEFT(VLOOKUP(TRIM(C11),[1]!Table_Query_from_BetcoViews[[#All],[AlternateID]:[MainSKU]],4,FALSE),6)))</f>
        <v>400810</v>
      </c>
      <c r="G11" s="7" t="str">
        <f>IFERROR(VLOOKUP(TRIM(C11),[1]!Table_Query_from_BetcoViews[[AlternateID]:[ItemDescr2]],5,FALSE),D11)</f>
        <v>SUPPORT</v>
      </c>
      <c r="H11" s="2"/>
      <c r="I11" s="2"/>
      <c r="J11" s="2"/>
    </row>
    <row r="12" spans="2:10" ht="15">
      <c r="B12" s="3">
        <v>11</v>
      </c>
      <c r="C12" s="3">
        <v>408073</v>
      </c>
      <c r="D12" s="2" t="s">
        <v>21</v>
      </c>
      <c r="E12" s="3">
        <v>2</v>
      </c>
      <c r="F12" s="5" t="str">
        <f>IF(ISNA(VLOOKUP(TRIM(C12),[1]!Table_Query_from_BetcoViews[[#All],[AlternateID]:[MainSKU]],4,FALSE))=TRUE,(C12),(LEFT(VLOOKUP(TRIM(C12),[1]!Table_Query_from_BetcoViews[[#All],[AlternateID]:[MainSKU]],4,FALSE),6)))</f>
        <v>E82312</v>
      </c>
      <c r="G12" s="7" t="str">
        <f>IFERROR(VLOOKUP(TRIM(C12),[1]!Table_Query_from_BetcoViews[[AlternateID]:[ItemDescr2]],5,FALSE),D12)</f>
        <v>Bushing</v>
      </c>
      <c r="H12" s="2"/>
      <c r="I12" s="2"/>
      <c r="J12" s="2"/>
    </row>
    <row r="13" spans="2:10" ht="15">
      <c r="B13" s="3">
        <v>12</v>
      </c>
      <c r="C13" s="3">
        <v>408018</v>
      </c>
      <c r="D13" s="2" t="s">
        <v>21</v>
      </c>
      <c r="E13" s="3">
        <v>2</v>
      </c>
      <c r="F13" s="5" t="str">
        <f>IF(ISNA(VLOOKUP(TRIM(C13),[1]!Table_Query_from_BetcoViews[[#All],[AlternateID]:[MainSKU]],4,FALSE))=TRUE,(C13),(LEFT(VLOOKUP(TRIM(C13),[1]!Table_Query_from_BetcoViews[[#All],[AlternateID]:[MainSKU]],4,FALSE),6)))</f>
        <v>E83932</v>
      </c>
      <c r="G13" s="7" t="str">
        <f>IFERROR(VLOOKUP(TRIM(C13),[1]!Table_Query_from_BetcoViews[[AlternateID]:[ItemDescr2]],5,FALSE),D13)</f>
        <v>Bushing</v>
      </c>
      <c r="H13" s="2"/>
      <c r="I13" s="2"/>
      <c r="J13" s="2"/>
    </row>
    <row r="14" spans="2:10" ht="15">
      <c r="B14" s="3">
        <v>13</v>
      </c>
      <c r="C14" s="3">
        <v>407598</v>
      </c>
      <c r="D14" s="2" t="s">
        <v>19</v>
      </c>
      <c r="E14" s="3">
        <v>1</v>
      </c>
      <c r="F14" s="5" t="str">
        <f>IF(ISNA(VLOOKUP(TRIM(C14),[1]!Table_Query_from_BetcoViews[[#All],[AlternateID]:[MainSKU]],4,FALSE))=TRUE,(C14),(LEFT(VLOOKUP(TRIM(C14),[1]!Table_Query_from_BetcoViews[[#All],[AlternateID]:[MainSKU]],4,FALSE),6)))</f>
        <v>E81659</v>
      </c>
      <c r="G14" s="7" t="str">
        <f>IFERROR(VLOOKUP(TRIM(C14),[1]!Table_Query_from_BetcoViews[[AlternateID]:[ItemDescr2]],5,FALSE),D14)</f>
        <v>Spring</v>
      </c>
      <c r="H14" s="2"/>
      <c r="I14" s="2"/>
      <c r="J14" s="2"/>
    </row>
    <row r="15" spans="2:10" ht="15">
      <c r="B15" s="3">
        <v>14</v>
      </c>
      <c r="C15" s="3">
        <v>210104</v>
      </c>
      <c r="D15" s="2" t="s">
        <v>22</v>
      </c>
      <c r="E15" s="3">
        <v>1</v>
      </c>
      <c r="F15" s="5" t="str">
        <f>IF(ISNA(VLOOKUP(TRIM(C15),[1]!Table_Query_from_BetcoViews[[#All],[AlternateID]:[MainSKU]],4,FALSE))=TRUE,(C15),(LEFT(VLOOKUP(TRIM(C15),[1]!Table_Query_from_BetcoViews[[#All],[AlternateID]:[MainSKU]],4,FALSE),6)))</f>
        <v>E83496</v>
      </c>
      <c r="G15" s="7" t="str">
        <f>IFERROR(VLOOKUP(TRIM(C15),[1]!Table_Query_from_BetcoViews[[AlternateID]:[ItemDescr2]],5,FALSE),D15)</f>
        <v>Cord strain relief</v>
      </c>
      <c r="H15" s="2"/>
      <c r="I15" s="2"/>
      <c r="J15" s="2"/>
    </row>
    <row r="16" spans="2:10" ht="15">
      <c r="B16" s="3">
        <v>15</v>
      </c>
      <c r="C16" s="3">
        <v>206508</v>
      </c>
      <c r="D16" s="2" t="s">
        <v>22</v>
      </c>
      <c r="E16" s="3">
        <v>1</v>
      </c>
      <c r="F16" s="5" t="str">
        <f>IF(ISNA(VLOOKUP(TRIM(C16),[1]!Table_Query_from_BetcoViews[[#All],[AlternateID]:[MainSKU]],4,FALSE))=TRUE,(C16),(LEFT(VLOOKUP(TRIM(C16),[1]!Table_Query_from_BetcoViews[[#All],[AlternateID]:[MainSKU]],4,FALSE),6)))</f>
        <v>E86273</v>
      </c>
      <c r="G16" s="7" t="str">
        <f>IFERROR(VLOOKUP(TRIM(C16),[1]!Table_Query_from_BetcoViews[[AlternateID]:[ItemDescr2]],5,FALSE),D16)</f>
        <v>Spacer</v>
      </c>
      <c r="H16" s="2"/>
      <c r="I16" s="2"/>
      <c r="J16" s="2"/>
    </row>
    <row r="17" spans="2:10" ht="15">
      <c r="B17" s="3">
        <v>16</v>
      </c>
      <c r="C17" s="3">
        <v>210439</v>
      </c>
      <c r="D17" s="2" t="s">
        <v>23</v>
      </c>
      <c r="E17" s="3">
        <v>1</v>
      </c>
      <c r="F17" s="5" t="str">
        <f>IF(ISNA(VLOOKUP(TRIM(C17),[1]!Table_Query_from_BetcoViews[[#All],[AlternateID]:[MainSKU]],4,FALSE))=TRUE,(C17),(LEFT(VLOOKUP(TRIM(C17),[1]!Table_Query_from_BetcoViews[[#All],[AlternateID]:[MainSKU]],4,FALSE),6)))</f>
        <v>E86185</v>
      </c>
      <c r="G17" s="7" t="str">
        <f>IFERROR(VLOOKUP(TRIM(C17),[1]!Table_Query_from_BetcoViews[[AlternateID]:[ItemDescr2]],5,FALSE),D17)</f>
        <v>Brush Base</v>
      </c>
      <c r="H17" s="2"/>
      <c r="I17" s="2"/>
      <c r="J17" s="2"/>
    </row>
    <row r="18" spans="2:10" ht="15">
      <c r="B18" s="3">
        <v>17</v>
      </c>
      <c r="C18" s="3">
        <v>203285</v>
      </c>
      <c r="D18" s="2" t="s">
        <v>17</v>
      </c>
      <c r="E18" s="3">
        <v>1</v>
      </c>
      <c r="F18" s="5">
        <f>IF(ISNA(VLOOKUP(TRIM(C18),[1]!Table_Query_from_BetcoViews[[#All],[AlternateID]:[MainSKU]],4,FALSE))=TRUE,(C18),(LEFT(VLOOKUP(TRIM(C18),[1]!Table_Query_from_BetcoViews[[#All],[AlternateID]:[MainSKU]],4,FALSE),6)))</f>
        <v>203285</v>
      </c>
      <c r="G18" s="7" t="str">
        <f>IFERROR(VLOOKUP(TRIM(C18),[1]!Table_Query_from_BetcoViews[[AlternateID]:[ItemDescr2]],5,FALSE),D18)</f>
        <v>ADJUSTER</v>
      </c>
      <c r="H18" s="2"/>
      <c r="I18" s="2"/>
      <c r="J18" s="2"/>
    </row>
    <row r="19" spans="2:10" ht="15">
      <c r="B19" s="3">
        <v>18</v>
      </c>
      <c r="C19" s="3">
        <v>210191</v>
      </c>
      <c r="D19" s="2" t="s">
        <v>21</v>
      </c>
      <c r="E19" s="3">
        <v>1</v>
      </c>
      <c r="F19" s="5" t="str">
        <f>IF(ISNA(VLOOKUP(TRIM(C19),[1]!Table_Query_from_BetcoViews[[#All],[AlternateID]:[MainSKU]],4,FALSE))=TRUE,(C19),(LEFT(VLOOKUP(TRIM(C19),[1]!Table_Query_from_BetcoViews[[#All],[AlternateID]:[MainSKU]],4,FALSE),6)))</f>
        <v>E81822</v>
      </c>
      <c r="G19" s="7" t="str">
        <f>IFERROR(VLOOKUP(TRIM(C19),[1]!Table_Query_from_BetcoViews[[AlternateID]:[ItemDescr2]],5,FALSE),D19)</f>
        <v>Cable, 8 AWG, Black, 6.00" L, Lug #10 &amp; Ring 1/4"</v>
      </c>
      <c r="H19" s="2"/>
      <c r="I19" s="2"/>
      <c r="J19" s="2"/>
    </row>
    <row r="20" spans="2:10" ht="15">
      <c r="B20" s="3">
        <v>19</v>
      </c>
      <c r="C20" s="3">
        <v>408091</v>
      </c>
      <c r="D20" s="2" t="s">
        <v>19</v>
      </c>
      <c r="E20" s="3">
        <v>1</v>
      </c>
      <c r="F20" s="5" t="str">
        <f>IF(ISNA(VLOOKUP(TRIM(C20),[1]!Table_Query_from_BetcoViews[[#All],[AlternateID]:[MainSKU]],4,FALSE))=TRUE,(C20),(LEFT(VLOOKUP(TRIM(C20),[1]!Table_Query_from_BetcoViews[[#All],[AlternateID]:[MainSKU]],4,FALSE),6)))</f>
        <v>E83698</v>
      </c>
      <c r="G20" s="7" t="str">
        <f>IFERROR(VLOOKUP(TRIM(C20),[1]!Table_Query_from_BetcoViews[[AlternateID]:[ItemDescr2]],5,FALSE),D20)</f>
        <v>Tension Spring 20x3.5x32mm</v>
      </c>
      <c r="H20" s="2"/>
      <c r="I20" s="2"/>
      <c r="J20" s="2"/>
    </row>
    <row r="21" spans="2:10" ht="15">
      <c r="B21" s="3">
        <v>20</v>
      </c>
      <c r="C21" s="3">
        <v>203490</v>
      </c>
      <c r="D21" s="2" t="s">
        <v>20</v>
      </c>
      <c r="E21" s="3">
        <v>1</v>
      </c>
      <c r="F21" s="5">
        <f>IF(ISNA(VLOOKUP(TRIM(C21),[1]!Table_Query_from_BetcoViews[[#All],[AlternateID]:[MainSKU]],4,FALSE))=TRUE,(C21),(LEFT(VLOOKUP(TRIM(C21),[1]!Table_Query_from_BetcoViews[[#All],[AlternateID]:[MainSKU]],4,FALSE),6)))</f>
        <v>203490</v>
      </c>
      <c r="G21" s="7" t="str">
        <f>IFERROR(VLOOKUP(TRIM(C21),[1]!Table_Query_from_BetcoViews[[AlternateID]:[ItemDescr2]],5,FALSE),D21)</f>
        <v>SUPPORT</v>
      </c>
      <c r="H21" s="2"/>
      <c r="I21" s="2"/>
      <c r="J21" s="2"/>
    </row>
    <row r="22" spans="2:10" ht="15">
      <c r="B22" s="3">
        <v>21</v>
      </c>
      <c r="C22" s="3">
        <v>204365</v>
      </c>
      <c r="D22" s="2" t="s">
        <v>21</v>
      </c>
      <c r="E22" s="3">
        <v>1</v>
      </c>
      <c r="F22" s="5">
        <f>IF(ISNA(VLOOKUP(TRIM(C22),[1]!Table_Query_from_BetcoViews[[#All],[AlternateID]:[MainSKU]],4,FALSE))=TRUE,(C22),(LEFT(VLOOKUP(TRIM(C22),[1]!Table_Query_from_BetcoViews[[#All],[AlternateID]:[MainSKU]],4,FALSE),6)))</f>
        <v>204365</v>
      </c>
      <c r="G22" s="7" t="str">
        <f>IFERROR(VLOOKUP(TRIM(C22),[1]!Table_Query_from_BetcoViews[[AlternateID]:[ItemDescr2]],5,FALSE),D22)</f>
        <v>BUSHING</v>
      </c>
      <c r="H22" s="2"/>
      <c r="I22" s="2"/>
      <c r="J22" s="2"/>
    </row>
    <row r="23" spans="2:10" ht="15">
      <c r="B23" s="3">
        <v>22</v>
      </c>
      <c r="C23" s="3">
        <v>408427</v>
      </c>
      <c r="D23" s="2" t="s">
        <v>7</v>
      </c>
      <c r="E23" s="3">
        <v>3</v>
      </c>
      <c r="F23" s="5" t="str">
        <f>IF(ISNA(VLOOKUP(TRIM(C23),[1]!Table_Query_from_BetcoViews[[#All],[AlternateID]:[MainSKU]],4,FALSE))=TRUE,(C23),(LEFT(VLOOKUP(TRIM(C23),[1]!Table_Query_from_BetcoViews[[#All],[AlternateID]:[MainSKU]],4,FALSE),6)))</f>
        <v>E83277</v>
      </c>
      <c r="G23" s="7" t="str">
        <f>IFERROR(VLOOKUP(TRIM(C23),[1]!Table_Query_from_BetcoViews[[AlternateID]:[ItemDescr2]],5,FALSE),D23)</f>
        <v>Bearing, 6202 2RS</v>
      </c>
      <c r="H23" s="2"/>
      <c r="I23" s="2"/>
      <c r="J23" s="2"/>
    </row>
    <row r="24" spans="2:10" ht="15">
      <c r="B24" s="3">
        <v>23</v>
      </c>
      <c r="C24" s="3">
        <v>407711</v>
      </c>
      <c r="D24" s="2" t="s">
        <v>24</v>
      </c>
      <c r="E24" s="3">
        <v>1</v>
      </c>
      <c r="F24" s="5" t="str">
        <f>IF(ISNA(VLOOKUP(TRIM(C24),[1]!Table_Query_from_BetcoViews[[#All],[AlternateID]:[MainSKU]],4,FALSE))=TRUE,(C24),(LEFT(VLOOKUP(TRIM(C24),[1]!Table_Query_from_BetcoViews[[#All],[AlternateID]:[MainSKU]],4,FALSE),6)))</f>
        <v>E82738</v>
      </c>
      <c r="G24" s="7" t="str">
        <f>IFERROR(VLOOKUP(TRIM(C24),[1]!Table_Query_from_BetcoViews[[AlternateID]:[ItemDescr2]],5,FALSE),D24)</f>
        <v>Brush Motor 24VDC 560W</v>
      </c>
      <c r="H24" s="2"/>
      <c r="I24" s="2"/>
      <c r="J24" s="2"/>
    </row>
    <row r="25" spans="2:10" ht="15">
      <c r="B25" s="2" t="s">
        <v>25</v>
      </c>
      <c r="C25" s="3">
        <v>409420</v>
      </c>
      <c r="D25" s="2" t="s">
        <v>26</v>
      </c>
      <c r="E25" s="3">
        <v>4</v>
      </c>
      <c r="F25" s="5" t="str">
        <f>IF(ISNA(VLOOKUP(TRIM(C25),[1]!Table_Query_from_BetcoViews[[#All],[AlternateID]:[MainSKU]],4,FALSE))=TRUE,(C25),(LEFT(VLOOKUP(TRIM(C25),[1]!Table_Query_from_BetcoViews[[#All],[AlternateID]:[MainSKU]],4,FALSE),6)))</f>
        <v>E82260</v>
      </c>
      <c r="G25" s="7" t="str">
        <f>IFERROR(VLOOKUP(TRIM(C25),[1]!Table_Query_from_BetcoViews[[AlternateID]:[ItemDescr2]],5,FALSE),D25)</f>
        <v>Carbon Brush</v>
      </c>
      <c r="H25" s="2"/>
      <c r="I25" s="2"/>
      <c r="J25" s="2"/>
    </row>
    <row r="26" spans="2:10" ht="15">
      <c r="B26" s="3">
        <v>24</v>
      </c>
      <c r="C26" s="3">
        <v>408400</v>
      </c>
      <c r="D26" s="2" t="s">
        <v>27</v>
      </c>
      <c r="E26" s="3">
        <v>1</v>
      </c>
      <c r="F26" s="5" t="str">
        <f>IF(ISNA(VLOOKUP(TRIM(C26),[1]!Table_Query_from_BetcoViews[[#All],[AlternateID]:[MainSKU]],4,FALSE))=TRUE,(C26),(LEFT(VLOOKUP(TRIM(C26),[1]!Table_Query_from_BetcoViews[[#All],[AlternateID]:[MainSKU]],4,FALSE),6)))</f>
        <v>E82449</v>
      </c>
      <c r="G26" s="7" t="str">
        <f>IFERROR(VLOOKUP(TRIM(C26),[1]!Table_Query_from_BetcoViews[[AlternateID]:[ItemDescr2]],5,FALSE),D26)</f>
        <v>Key</v>
      </c>
      <c r="H26" s="2"/>
      <c r="I26" s="2"/>
      <c r="J26" s="2"/>
    </row>
    <row r="27" spans="2:10" ht="15">
      <c r="B27" s="3">
        <v>25</v>
      </c>
      <c r="C27" s="3">
        <v>400721</v>
      </c>
      <c r="D27" s="2" t="s">
        <v>28</v>
      </c>
      <c r="E27" s="3">
        <v>1</v>
      </c>
      <c r="F27" s="5" t="str">
        <f>IF(ISNA(VLOOKUP(TRIM(C27),[1]!Table_Query_from_BetcoViews[[#All],[AlternateID]:[MainSKU]],4,FALSE))=TRUE,(C27),(LEFT(VLOOKUP(TRIM(C27),[1]!Table_Query_from_BetcoViews[[#All],[AlternateID]:[MainSKU]],4,FALSE),6)))</f>
        <v>E81772</v>
      </c>
      <c r="G27" s="7" t="str">
        <f>IFERROR(VLOOKUP(TRIM(C27),[1]!Table_Query_from_BetcoViews[[AlternateID]:[ItemDescr2]],5,FALSE),D27)</f>
        <v>Special Washer</v>
      </c>
      <c r="H27" s="2"/>
      <c r="I27" s="2"/>
      <c r="J27" s="2"/>
    </row>
    <row r="28" spans="2:10" ht="15">
      <c r="B28" s="3">
        <v>26</v>
      </c>
      <c r="C28" s="3">
        <v>410361</v>
      </c>
      <c r="D28" s="2" t="s">
        <v>29</v>
      </c>
      <c r="E28" s="3">
        <v>1</v>
      </c>
      <c r="F28" s="5" t="str">
        <f>IF(ISNA(VLOOKUP(TRIM(C28),[1]!Table_Query_from_BetcoViews[[#All],[AlternateID]:[MainSKU]],4,FALSE))=TRUE,(C28),(LEFT(VLOOKUP(TRIM(C28),[1]!Table_Query_from_BetcoViews[[#All],[AlternateID]:[MainSKU]],4,FALSE),6)))</f>
        <v>E88487</v>
      </c>
      <c r="G28" s="7" t="str">
        <f>IFERROR(VLOOKUP(TRIM(C28),[1]!Table_Query_from_BetcoViews[[AlternateID]:[ItemDescr2]],5,FALSE),D28)</f>
        <v>Fitting, Polypropilene Elbow 3/8" Pipe Thread - 1/2" Barb</v>
      </c>
      <c r="H28" s="2"/>
      <c r="I28" s="2"/>
      <c r="J28" s="2"/>
    </row>
    <row r="29" spans="2:10" ht="15">
      <c r="B29" s="3">
        <v>27</v>
      </c>
      <c r="C29" s="3">
        <v>410362</v>
      </c>
      <c r="D29" s="2" t="s">
        <v>30</v>
      </c>
      <c r="E29" s="3">
        <v>1</v>
      </c>
      <c r="F29" s="5" t="str">
        <f>IF(ISNA(VLOOKUP(TRIM(C29),[1]!Table_Query_from_BetcoViews[[#All],[AlternateID]:[MainSKU]],4,FALSE))=TRUE,(C29),(LEFT(VLOOKUP(TRIM(C29),[1]!Table_Query_from_BetcoViews[[#All],[AlternateID]:[MainSKU]],4,FALSE),6)))</f>
        <v>E20441</v>
      </c>
      <c r="G29" s="7" t="str">
        <f>IFERROR(VLOOKUP(TRIM(C29),[1]!Table_Query_from_BetcoViews[[AlternateID]:[ItemDescr2]],5,FALSE),D29)</f>
        <v>Ring Nut, Polypropilene, 3/8" Pipe Thread</v>
      </c>
      <c r="H29" s="2"/>
      <c r="I29" s="2"/>
      <c r="J29" s="2"/>
    </row>
    <row r="30" spans="2:10" ht="15">
      <c r="B30" s="3">
        <v>28</v>
      </c>
      <c r="C30" s="3">
        <v>407599</v>
      </c>
      <c r="D30" s="2" t="s">
        <v>19</v>
      </c>
      <c r="E30" s="3">
        <v>1</v>
      </c>
      <c r="F30" s="5" t="str">
        <f>IF(ISNA(VLOOKUP(TRIM(C30),[1]!Table_Query_from_BetcoViews[[#All],[AlternateID]:[MainSKU]],4,FALSE))=TRUE,(C30),(LEFT(VLOOKUP(TRIM(C30),[1]!Table_Query_from_BetcoViews[[#All],[AlternateID]:[MainSKU]],4,FALSE),6)))</f>
        <v>E81660</v>
      </c>
      <c r="G30" s="7" t="str">
        <f>IFERROR(VLOOKUP(TRIM(C30),[1]!Table_Query_from_BetcoViews[[AlternateID]:[ItemDescr2]],5,FALSE),D30)</f>
        <v>Spring</v>
      </c>
      <c r="H30" s="2"/>
      <c r="I30" s="2"/>
      <c r="J30" s="2"/>
    </row>
    <row r="31" spans="2:10" ht="15">
      <c r="B31" s="2" t="s">
        <v>32</v>
      </c>
      <c r="C31" s="3">
        <v>206511</v>
      </c>
      <c r="D31" s="2" t="s">
        <v>31</v>
      </c>
      <c r="E31" s="3">
        <v>3</v>
      </c>
      <c r="F31" s="5" t="str">
        <f>IF(ISNA(VLOOKUP(TRIM(C31),[1]!Table_Query_from_BetcoViews[[#All],[AlternateID]:[MainSKU]],4,FALSE))=TRUE,(C31),(LEFT(VLOOKUP(TRIM(C31),[1]!Table_Query_from_BetcoViews[[#All],[AlternateID]:[MainSKU]],4,FALSE),6)))</f>
        <v>E82299</v>
      </c>
      <c r="G31" s="7" t="str">
        <f>IFERROR(VLOOKUP(TRIM(C31),[1]!Table_Query_from_BetcoViews[[AlternateID]:[ItemDescr2]],5,FALSE),D31)</f>
        <v>Lug</v>
      </c>
      <c r="H31" s="2"/>
      <c r="I31" s="2"/>
      <c r="J31" s="2"/>
    </row>
    <row r="32" spans="2:10" ht="15">
      <c r="B32" s="3">
        <v>30</v>
      </c>
      <c r="C32" s="3">
        <v>405708</v>
      </c>
      <c r="D32" s="2" t="s">
        <v>33</v>
      </c>
      <c r="E32" s="3">
        <v>1</v>
      </c>
      <c r="F32" s="5" t="str">
        <f>IF(ISNA(VLOOKUP(TRIM(C32),[1]!Table_Query_from_BetcoViews[[#All],[AlternateID]:[MainSKU]],4,FALSE))=TRUE,(C32),(LEFT(VLOOKUP(TRIM(C32),[1]!Table_Query_from_BetcoViews[[#All],[AlternateID]:[MainSKU]],4,FALSE),6)))</f>
        <v>E83895</v>
      </c>
      <c r="G32" s="7" t="str">
        <f>IFERROR(VLOOKUP(TRIM(C32),[1]!Table_Query_from_BetcoViews[[AlternateID]:[ItemDescr2]],5,FALSE),D32)</f>
        <v>Wheel 80 OD x 23 W</v>
      </c>
      <c r="H32" s="2"/>
      <c r="I32" s="2"/>
      <c r="J32" s="2"/>
    </row>
    <row r="33" spans="2:10" ht="15">
      <c r="B33" s="3">
        <v>31</v>
      </c>
      <c r="C33" s="3">
        <v>408021</v>
      </c>
      <c r="D33" s="2" t="s">
        <v>21</v>
      </c>
      <c r="E33" s="3">
        <v>1</v>
      </c>
      <c r="F33" s="5" t="str">
        <f>IF(ISNA(VLOOKUP(TRIM(C33),[1]!Table_Query_from_BetcoViews[[#All],[AlternateID]:[MainSKU]],4,FALSE))=TRUE,(C33),(LEFT(VLOOKUP(TRIM(C33),[1]!Table_Query_from_BetcoViews[[#All],[AlternateID]:[MainSKU]],4,FALSE),6)))</f>
        <v>E83524</v>
      </c>
      <c r="G33" s="7" t="str">
        <f>IFERROR(VLOOKUP(TRIM(C33),[1]!Table_Query_from_BetcoViews[[AlternateID]:[ItemDescr2]],5,FALSE),D33)</f>
        <v>Bushing</v>
      </c>
      <c r="H33" s="2"/>
      <c r="I33" s="2"/>
      <c r="J33" s="2"/>
    </row>
    <row r="34" spans="2:10" ht="15">
      <c r="B34" s="3">
        <v>32</v>
      </c>
      <c r="C34" s="3">
        <v>400860</v>
      </c>
      <c r="D34" s="2" t="s">
        <v>34</v>
      </c>
      <c r="E34" s="3">
        <v>1</v>
      </c>
      <c r="F34" s="5" t="str">
        <f>IF(ISNA(VLOOKUP(TRIM(C34),[1]!Table_Query_from_BetcoViews[[#All],[AlternateID]:[MainSKU]],4,FALSE))=TRUE,(C34),(LEFT(VLOOKUP(TRIM(C34),[1]!Table_Query_from_BetcoViews[[#All],[AlternateID]:[MainSKU]],4,FALSE),6)))</f>
        <v>E82394</v>
      </c>
      <c r="G34" s="7" t="str">
        <f>IFERROR(VLOOKUP(TRIM(C34),[1]!Table_Query_from_BetcoViews[[AlternateID]:[ItemDescr2]],5,FALSE),D34)</f>
        <v>Handwheel</v>
      </c>
      <c r="H34" s="2"/>
      <c r="I34" s="2"/>
      <c r="J34" s="2"/>
    </row>
    <row r="35" spans="2:10" ht="15">
      <c r="B35" s="3">
        <v>33</v>
      </c>
      <c r="C35" s="3">
        <v>407564</v>
      </c>
      <c r="D35" s="2" t="s">
        <v>19</v>
      </c>
      <c r="E35" s="3">
        <v>1</v>
      </c>
      <c r="F35" s="5" t="str">
        <f>IF(ISNA(VLOOKUP(TRIM(C35),[1]!Table_Query_from_BetcoViews[[#All],[AlternateID]:[MainSKU]],4,FALSE))=TRUE,(C35),(LEFT(VLOOKUP(TRIM(C35),[1]!Table_Query_from_BetcoViews[[#All],[AlternateID]:[MainSKU]],4,FALSE),6)))</f>
        <v>E81654</v>
      </c>
      <c r="G35" s="7" t="str">
        <f>IFERROR(VLOOKUP(TRIM(C35),[1]!Table_Query_from_BetcoViews[[AlternateID]:[ItemDescr2]],5,FALSE),D35)</f>
        <v>Spring</v>
      </c>
      <c r="H35" s="2"/>
      <c r="I35" s="2"/>
      <c r="J35" s="2"/>
    </row>
    <row r="36" spans="2:10" ht="15">
      <c r="B36" s="2" t="s">
        <v>36</v>
      </c>
      <c r="C36" s="3">
        <v>400866</v>
      </c>
      <c r="D36" s="2" t="s">
        <v>35</v>
      </c>
      <c r="E36" s="3">
        <v>1</v>
      </c>
      <c r="F36" s="5" t="str">
        <f>IF(ISNA(VLOOKUP(TRIM(C36),[1]!Table_Query_from_BetcoViews[[#All],[AlternateID]:[MainSKU]],4,FALSE))=TRUE,(C36),(LEFT(VLOOKUP(TRIM(C36),[1]!Table_Query_from_BetcoViews[[#All],[AlternateID]:[MainSKU]],4,FALSE),6)))</f>
        <v>E83178</v>
      </c>
      <c r="G36" s="7" t="str">
        <f>IFERROR(VLOOKUP(TRIM(C36),[1]!Table_Query_from_BetcoViews[[AlternateID]:[ItemDescr2]],5,FALSE),D36)</f>
        <v>Brush Cover Simpla 50</v>
      </c>
      <c r="H36" s="2"/>
      <c r="I36" s="2"/>
      <c r="J36" s="2"/>
    </row>
    <row r="37" spans="2:10" ht="15">
      <c r="B37" s="2" t="s">
        <v>38</v>
      </c>
      <c r="C37" s="3">
        <v>209676</v>
      </c>
      <c r="D37" s="2" t="s">
        <v>37</v>
      </c>
      <c r="E37" s="3">
        <v>1</v>
      </c>
      <c r="F37" s="5" t="str">
        <f>IF(ISNA(VLOOKUP(TRIM(C37),[1]!Table_Query_from_BetcoViews[[#All],[AlternateID]:[MainSKU]],4,FALSE))=TRUE,(C37),(LEFT(VLOOKUP(TRIM(C37),[1]!Table_Query_from_BetcoViews[[#All],[AlternateID]:[MainSKU]],4,FALSE),6)))</f>
        <v>E82296</v>
      </c>
      <c r="G37" s="7" t="str">
        <f>IFERROR(VLOOKUP(TRIM(C37),[1]!Table_Query_from_BetcoViews[[AlternateID]:[ItemDescr2]],5,FALSE),D37)</f>
        <v>Splashguard</v>
      </c>
      <c r="H37" s="2"/>
      <c r="I37" s="2"/>
      <c r="J37" s="2"/>
    </row>
    <row r="38" spans="2:10" ht="15">
      <c r="B38" s="3">
        <v>36</v>
      </c>
      <c r="C38" s="3">
        <v>400689</v>
      </c>
      <c r="D38" s="2" t="s">
        <v>39</v>
      </c>
      <c r="E38" s="3">
        <v>8</v>
      </c>
      <c r="F38" s="5" t="str">
        <f>IF(ISNA(VLOOKUP(TRIM(C38),[1]!Table_Query_from_BetcoViews[[#All],[AlternateID]:[MainSKU]],4,FALSE))=TRUE,(C38),(LEFT(VLOOKUP(TRIM(C38),[1]!Table_Query_from_BetcoViews[[#All],[AlternateID]:[MainSKU]],4,FALSE),6)))</f>
        <v>E82497</v>
      </c>
      <c r="G38" s="7" t="str">
        <f>IFERROR(VLOOKUP(TRIM(C38),[1]!Table_Query_from_BetcoViews[[AlternateID]:[ItemDescr2]],5,FALSE),D38)</f>
        <v>Plaque</v>
      </c>
      <c r="H38" s="2"/>
      <c r="I38" s="2"/>
      <c r="J38" s="2"/>
    </row>
    <row r="39" spans="2:10" ht="15">
      <c r="B39" s="3">
        <v>37</v>
      </c>
      <c r="C39" s="3">
        <v>209371</v>
      </c>
      <c r="D39" s="2" t="s">
        <v>40</v>
      </c>
      <c r="E39" s="3">
        <v>1</v>
      </c>
      <c r="F39" s="5">
        <f>IF(ISNA(VLOOKUP(TRIM(C39),[1]!Table_Query_from_BetcoViews[[#All],[AlternateID]:[MainSKU]],4,FALSE))=TRUE,(C39),(LEFT(VLOOKUP(TRIM(C39),[1]!Table_Query_from_BetcoViews[[#All],[AlternateID]:[MainSKU]],4,FALSE),6)))</f>
        <v>209371</v>
      </c>
      <c r="G39" s="7" t="str">
        <f>IFERROR(VLOOKUP(TRIM(C39),[1]!Table_Query_from_BetcoViews[[AlternateID]:[ItemDescr2]],5,FALSE),D39)</f>
        <v>SHEATH</v>
      </c>
      <c r="H39" s="2"/>
      <c r="I39" s="2"/>
      <c r="J39" s="2"/>
    </row>
    <row r="40" spans="2:10" ht="15">
      <c r="B40" s="3">
        <v>38</v>
      </c>
      <c r="C40" s="3">
        <v>408101</v>
      </c>
      <c r="D40" s="2" t="s">
        <v>19</v>
      </c>
      <c r="E40" s="3">
        <v>1</v>
      </c>
      <c r="F40" s="5">
        <f>IF(ISNA(VLOOKUP(TRIM(C40),[1]!Table_Query_from_BetcoViews[[#All],[AlternateID]:[MainSKU]],4,FALSE))=TRUE,(C40),(LEFT(VLOOKUP(TRIM(C40),[1]!Table_Query_from_BetcoViews[[#All],[AlternateID]:[MainSKU]],4,FALSE),6)))</f>
        <v>408101</v>
      </c>
      <c r="G40" s="7" t="str">
        <f>IFERROR(VLOOKUP(TRIM(C40),[1]!Table_Query_from_BetcoViews[[AlternateID]:[ItemDescr2]],5,FALSE),D40)</f>
        <v>SPRING</v>
      </c>
      <c r="H40" s="2"/>
      <c r="I40" s="2"/>
      <c r="J40" s="2"/>
    </row>
    <row r="41" spans="2:10" ht="15">
      <c r="B41" s="3">
        <v>50</v>
      </c>
      <c r="C41" s="3">
        <v>409046</v>
      </c>
      <c r="D41" s="2" t="s">
        <v>41</v>
      </c>
      <c r="E41" s="3">
        <v>3</v>
      </c>
      <c r="F41" s="5" t="str">
        <f>IF(ISNA(VLOOKUP(TRIM(C41),[1]!Table_Query_from_BetcoViews[[#All],[AlternateID]:[MainSKU]],4,FALSE))=TRUE,(C41),(LEFT(VLOOKUP(TRIM(C41),[1]!Table_Query_from_BetcoViews[[#All],[AlternateID]:[MainSKU]],4,FALSE),6)))</f>
        <v>E83656</v>
      </c>
      <c r="G41" s="7" t="str">
        <f>IFERROR(VLOOKUP(TRIM(C41),[1]!Table_Query_from_BetcoViews[[AlternateID]:[ItemDescr2]],5,FALSE),D41)</f>
        <v>Hex Nut, M8x6.5 Zinc</v>
      </c>
      <c r="H41" s="2"/>
      <c r="I41" s="2"/>
      <c r="J41" s="2"/>
    </row>
    <row r="42" spans="2:10" ht="15">
      <c r="B42" s="3">
        <v>51</v>
      </c>
      <c r="C42" s="3">
        <v>408676</v>
      </c>
      <c r="D42" s="2" t="s">
        <v>42</v>
      </c>
      <c r="E42" s="3">
        <v>1</v>
      </c>
      <c r="F42" s="5" t="str">
        <f>IF(ISNA(VLOOKUP(TRIM(C42),[1]!Table_Query_from_BetcoViews[[#All],[AlternateID]:[MainSKU]],4,FALSE))=TRUE,(C42),(LEFT(VLOOKUP(TRIM(C42),[1]!Table_Query_from_BetcoViews[[#All],[AlternateID]:[MainSKU]],4,FALSE),6)))</f>
        <v>E83802</v>
      </c>
      <c r="G42" s="7" t="str">
        <f>IFERROR(VLOOKUP(TRIM(C42),[1]!Table_Query_from_BetcoViews[[AlternateID]:[ItemDescr2]],5,FALSE),D42)</f>
        <v>Hex Bolt M8x30 Zinc</v>
      </c>
      <c r="H42" s="2"/>
      <c r="I42" s="2"/>
      <c r="J42" s="2"/>
    </row>
    <row r="43" spans="2:10" ht="15">
      <c r="B43" s="3">
        <v>52</v>
      </c>
      <c r="C43" s="3">
        <v>409179</v>
      </c>
      <c r="D43" s="2" t="s">
        <v>43</v>
      </c>
      <c r="E43" s="3">
        <v>2</v>
      </c>
      <c r="F43" s="5" t="str">
        <f>IF(ISNA(VLOOKUP(TRIM(C43),[1]!Table_Query_from_BetcoViews[[#All],[AlternateID]:[MainSKU]],4,FALSE))=TRUE,(C43),(LEFT(VLOOKUP(TRIM(C43),[1]!Table_Query_from_BetcoViews[[#All],[AlternateID]:[MainSKU]],4,FALSE),6)))</f>
        <v>E83404</v>
      </c>
      <c r="G43" s="7" t="str">
        <f>IFERROR(VLOOKUP(TRIM(C43),[1]!Table_Query_from_BetcoViews[[AlternateID]:[ItemDescr2]],5,FALSE),D43)</f>
        <v>Flat Washer M9x24x2.5 Zinc</v>
      </c>
      <c r="H43" s="2"/>
      <c r="I43" s="2"/>
      <c r="J43" s="2"/>
    </row>
    <row r="44" spans="2:10" ht="15">
      <c r="B44" s="3">
        <v>53</v>
      </c>
      <c r="C44" s="3">
        <v>409181</v>
      </c>
      <c r="D44" s="2" t="s">
        <v>43</v>
      </c>
      <c r="E44" s="3">
        <v>1</v>
      </c>
      <c r="F44" s="5" t="str">
        <f>IF(ISNA(VLOOKUP(TRIM(C44),[1]!Table_Query_from_BetcoViews[[#All],[AlternateID]:[MainSKU]],4,FALSE))=TRUE,(C44),(LEFT(VLOOKUP(TRIM(C44),[1]!Table_Query_from_BetcoViews[[#All],[AlternateID]:[MainSKU]],4,FALSE),6)))</f>
        <v>E83704</v>
      </c>
      <c r="G44" s="7" t="str">
        <f>IFERROR(VLOOKUP(TRIM(C44),[1]!Table_Query_from_BetcoViews[[AlternateID]:[ItemDescr2]],5,FALSE),D44)</f>
        <v>Lock Washer M8x13x2.2 Zinc</v>
      </c>
      <c r="H44" s="2"/>
      <c r="I44" s="2"/>
      <c r="J44" s="2"/>
    </row>
    <row r="45" spans="2:10" ht="15">
      <c r="B45" s="3">
        <v>54</v>
      </c>
      <c r="C45" s="3">
        <v>408670</v>
      </c>
      <c r="D45" s="2" t="s">
        <v>42</v>
      </c>
      <c r="E45" s="3">
        <v>2</v>
      </c>
      <c r="F45" s="5" t="str">
        <f>IF(ISNA(VLOOKUP(TRIM(C45),[1]!Table_Query_from_BetcoViews[[#All],[AlternateID]:[MainSKU]],4,FALSE))=TRUE,(C45),(LEFT(VLOOKUP(TRIM(C45),[1]!Table_Query_from_BetcoViews[[#All],[AlternateID]:[MainSKU]],4,FALSE),6)))</f>
        <v>E81917</v>
      </c>
      <c r="G45" s="7" t="str">
        <f>IFERROR(VLOOKUP(TRIM(C45),[1]!Table_Query_from_BetcoViews[[AlternateID]:[ItemDescr2]],5,FALSE),D45)</f>
        <v>Hex Bolt M8x20 Zinc</v>
      </c>
      <c r="H45" s="2"/>
      <c r="I45" s="2"/>
      <c r="J45" s="2"/>
    </row>
    <row r="46" spans="2:10" ht="15">
      <c r="B46" s="3">
        <v>55</v>
      </c>
      <c r="C46" s="3">
        <v>409185</v>
      </c>
      <c r="D46" s="2" t="s">
        <v>43</v>
      </c>
      <c r="E46" s="3">
        <v>2</v>
      </c>
      <c r="F46" s="5" t="str">
        <f>IF(ISNA(VLOOKUP(TRIM(C46),[1]!Table_Query_from_BetcoViews[[#All],[AlternateID]:[MainSKU]],4,FALSE))=TRUE,(C46),(LEFT(VLOOKUP(TRIM(C46),[1]!Table_Query_from_BetcoViews[[#All],[AlternateID]:[MainSKU]],4,FALSE),6)))</f>
        <v>E86164</v>
      </c>
      <c r="G46" s="7" t="str">
        <f>IFERROR(VLOOKUP(TRIM(C46),[1]!Table_Query_from_BetcoViews[[AlternateID]:[ItemDescr2]],5,FALSE),D46)</f>
        <v>Flat Washer M9x24x2.5 SS</v>
      </c>
      <c r="H46" s="2"/>
      <c r="I46" s="2"/>
      <c r="J46" s="2"/>
    </row>
    <row r="47" spans="2:10" ht="15">
      <c r="B47" s="3">
        <v>56</v>
      </c>
      <c r="C47" s="3">
        <v>409156</v>
      </c>
      <c r="D47" s="2" t="s">
        <v>43</v>
      </c>
      <c r="E47" s="3">
        <v>3</v>
      </c>
      <c r="F47" s="5" t="str">
        <f>IF(ISNA(VLOOKUP(TRIM(C47),[1]!Table_Query_from_BetcoViews[[#All],[AlternateID]:[MainSKU]],4,FALSE))=TRUE,(C47),(LEFT(VLOOKUP(TRIM(C47),[1]!Table_Query_from_BetcoViews[[#All],[AlternateID]:[MainSKU]],4,FALSE),6)))</f>
        <v>E82761</v>
      </c>
      <c r="G47" s="7" t="str">
        <f>IFERROR(VLOOKUP(TRIM(C47),[1]!Table_Query_from_BetcoViews[[AlternateID]:[ItemDescr2]],5,FALSE),D47)</f>
        <v>Flat Washer M6x12x1.6 Zinc</v>
      </c>
      <c r="H47" s="2"/>
      <c r="I47" s="2"/>
      <c r="J47" s="2"/>
    </row>
    <row r="48" spans="2:10" ht="15">
      <c r="B48" s="3">
        <v>57</v>
      </c>
      <c r="C48" s="3">
        <v>409336</v>
      </c>
      <c r="D48" s="2" t="s">
        <v>44</v>
      </c>
      <c r="E48" s="3">
        <v>1</v>
      </c>
      <c r="F48" s="5" t="str">
        <f>IF(ISNA(VLOOKUP(TRIM(C48),[1]!Table_Query_from_BetcoViews[[#All],[AlternateID]:[MainSKU]],4,FALSE))=TRUE,(C48),(LEFT(VLOOKUP(TRIM(C48),[1]!Table_Query_from_BetcoViews[[#All],[AlternateID]:[MainSKU]],4,FALSE),6)))</f>
        <v>E81438</v>
      </c>
      <c r="G48" s="7" t="str">
        <f>IFERROR(VLOOKUP(TRIM(C48),[1]!Table_Query_from_BetcoViews[[AlternateID]:[ItemDescr2]],5,FALSE),D48)</f>
        <v>External Serrated Lock Washer M6 Zinc</v>
      </c>
      <c r="H48" s="2"/>
      <c r="I48" s="2"/>
      <c r="J48" s="2"/>
    </row>
    <row r="49" spans="2:7" ht="15">
      <c r="B49" s="18">
        <v>58</v>
      </c>
      <c r="C49" s="18">
        <v>407666</v>
      </c>
      <c r="D49" s="19" t="s">
        <v>42</v>
      </c>
      <c r="E49" s="18">
        <v>4</v>
      </c>
      <c r="F49" s="5" t="str">
        <f>IF(ISNA(VLOOKUP(TRIM(C49),[1]!Table_Query_from_BetcoViews[[#All],[AlternateID]:[MainSKU]],4,FALSE))=TRUE,(C49),(LEFT(VLOOKUP(TRIM(C49),[1]!Table_Query_from_BetcoViews[[#All],[AlternateID]:[MainSKU]],4,FALSE),6)))</f>
        <v>E82772</v>
      </c>
      <c r="G49" s="7" t="str">
        <f>IFERROR(VLOOKUP(TRIM(C49),[1]!Table_Query_from_BetcoViews[[AlternateID]:[ItemDescr2]],5,FALSE),D49)</f>
        <v>Hex Bolt M6x20 Zinc</v>
      </c>
    </row>
    <row r="50" spans="2:7" ht="15">
      <c r="B50" s="18">
        <v>59</v>
      </c>
      <c r="C50" s="18">
        <v>409231</v>
      </c>
      <c r="D50" s="19" t="s">
        <v>43</v>
      </c>
      <c r="E50" s="18">
        <v>1</v>
      </c>
      <c r="F50" s="5">
        <f>IF(ISNA(VLOOKUP(TRIM(C50),[1]!Table_Query_from_BetcoViews[[#All],[AlternateID]:[MainSKU]],4,FALSE))=TRUE,(C50),(LEFT(VLOOKUP(TRIM(C50),[1]!Table_Query_from_BetcoViews[[#All],[AlternateID]:[MainSKU]],4,FALSE),6)))</f>
        <v>409231</v>
      </c>
      <c r="G50" s="7" t="str">
        <f>IFERROR(VLOOKUP(TRIM(C50),[1]!Table_Query_from_BetcoViews[[AlternateID]:[ItemDescr2]],5,FALSE),D50)</f>
        <v>WASHER</v>
      </c>
    </row>
    <row r="51" spans="2:7" ht="15">
      <c r="B51" s="18">
        <v>60</v>
      </c>
      <c r="C51" s="18">
        <v>409076</v>
      </c>
      <c r="D51" s="19" t="s">
        <v>41</v>
      </c>
      <c r="E51" s="18">
        <v>1</v>
      </c>
      <c r="F51" s="5" t="str">
        <f>IF(ISNA(VLOOKUP(TRIM(C51),[1]!Table_Query_from_BetcoViews[[#All],[AlternateID]:[MainSKU]],4,FALSE))=TRUE,(C51),(LEFT(VLOOKUP(TRIM(C51),[1]!Table_Query_from_BetcoViews[[#All],[AlternateID]:[MainSKU]],4,FALSE),6)))</f>
        <v>E88104</v>
      </c>
      <c r="G51" s="7" t="str">
        <f>IFERROR(VLOOKUP(TRIM(C51),[1]!Table_Query_from_BetcoViews[[AlternateID]:[ItemDescr2]],5,FALSE),D51)</f>
        <v>Nut</v>
      </c>
    </row>
    <row r="52" spans="2:7" ht="15">
      <c r="B52" s="18">
        <v>61</v>
      </c>
      <c r="C52" s="18">
        <v>409352</v>
      </c>
      <c r="D52" s="19" t="s">
        <v>44</v>
      </c>
      <c r="E52" s="18">
        <v>1</v>
      </c>
      <c r="F52" s="5" t="str">
        <f>IF(ISNA(VLOOKUP(TRIM(C52),[1]!Table_Query_from_BetcoViews[[#All],[AlternateID]:[MainSKU]],4,FALSE))=TRUE,(C52),(LEFT(VLOOKUP(TRIM(C52),[1]!Table_Query_from_BetcoViews[[#All],[AlternateID]:[MainSKU]],4,FALSE),6)))</f>
        <v>E81430</v>
      </c>
      <c r="G52" s="7" t="str">
        <f>IFERROR(VLOOKUP(TRIM(C52),[1]!Table_Query_from_BetcoViews[[AlternateID]:[ItemDescr2]],5,FALSE),D52)</f>
        <v>Washer</v>
      </c>
    </row>
    <row r="53" spans="2:7" ht="15">
      <c r="B53" s="18">
        <v>62</v>
      </c>
      <c r="C53" s="18">
        <v>409120</v>
      </c>
      <c r="D53" s="19" t="s">
        <v>41</v>
      </c>
      <c r="E53" s="18">
        <v>1</v>
      </c>
      <c r="F53" s="5" t="str">
        <f>IF(ISNA(VLOOKUP(TRIM(C53),[1]!Table_Query_from_BetcoViews[[#All],[AlternateID]:[MainSKU]],4,FALSE))=TRUE,(C53),(LEFT(VLOOKUP(TRIM(C53),[1]!Table_Query_from_BetcoViews[[#All],[AlternateID]:[MainSKU]],4,FALSE),6)))</f>
        <v>E88041</v>
      </c>
      <c r="G53" s="7" t="str">
        <f>IFERROR(VLOOKUP(TRIM(C53),[1]!Table_Query_from_BetcoViews[[AlternateID]:[ItemDescr2]],5,FALSE),D53)</f>
        <v>Nut, M6 Fold Over Simpla 20</v>
      </c>
    </row>
    <row r="54" spans="2:7" ht="15">
      <c r="B54" s="18">
        <v>63</v>
      </c>
      <c r="C54" s="18">
        <v>409054</v>
      </c>
      <c r="D54" s="19" t="s">
        <v>41</v>
      </c>
      <c r="E54" s="18">
        <v>1</v>
      </c>
      <c r="F54" s="5" t="str">
        <f>IF(ISNA(VLOOKUP(TRIM(C54),[1]!Table_Query_from_BetcoViews[[#All],[AlternateID]:[MainSKU]],4,FALSE))=TRUE,(C54),(LEFT(VLOOKUP(TRIM(C54),[1]!Table_Query_from_BetcoViews[[#All],[AlternateID]:[MainSKU]],4,FALSE),6)))</f>
        <v>E82808</v>
      </c>
      <c r="G54" s="7" t="str">
        <f>IFERROR(VLOOKUP(TRIM(C54),[1]!Table_Query_from_BetcoViews[[AlternateID]:[ItemDescr2]],5,FALSE),D54)</f>
        <v>Hex Jam Nut, M8X5 Zinc</v>
      </c>
    </row>
    <row r="55" spans="2:7" ht="15">
      <c r="B55" s="18">
        <v>64</v>
      </c>
      <c r="C55" s="18">
        <v>409069</v>
      </c>
      <c r="D55" s="19" t="s">
        <v>41</v>
      </c>
      <c r="E55" s="18">
        <v>1</v>
      </c>
      <c r="F55" s="5">
        <f>IF(ISNA(VLOOKUP(TRIM(C55),[1]!Table_Query_from_BetcoViews[[#All],[AlternateID]:[MainSKU]],4,FALSE))=TRUE,(C55),(LEFT(VLOOKUP(TRIM(C55),[1]!Table_Query_from_BetcoViews[[#All],[AlternateID]:[MainSKU]],4,FALSE),6)))</f>
        <v>409069</v>
      </c>
      <c r="G55" s="7" t="str">
        <f>IFERROR(VLOOKUP(TRIM(C55),[1]!Table_Query_from_BetcoViews[[AlternateID]:[ItemDescr2]],5,FALSE),D55)</f>
        <v>NUT</v>
      </c>
    </row>
    <row r="56" spans="2:7" ht="15">
      <c r="B56" s="18">
        <v>65</v>
      </c>
      <c r="C56" s="18">
        <v>408994</v>
      </c>
      <c r="D56" s="19" t="s">
        <v>42</v>
      </c>
      <c r="E56" s="18">
        <v>1</v>
      </c>
      <c r="F56" s="5">
        <f>IF(ISNA(VLOOKUP(TRIM(C56),[1]!Table_Query_from_BetcoViews[[#All],[AlternateID]:[MainSKU]],4,FALSE))=TRUE,(C56),(LEFT(VLOOKUP(TRIM(C56),[1]!Table_Query_from_BetcoViews[[#All],[AlternateID]:[MainSKU]],4,FALSE),6)))</f>
        <v>408994</v>
      </c>
      <c r="G56" s="7" t="str">
        <f>IFERROR(VLOOKUP(TRIM(C56),[1]!Table_Query_from_BetcoViews[[AlternateID]:[ItemDescr2]],5,FALSE),D56)</f>
        <v>SCREW</v>
      </c>
    </row>
    <row r="57" spans="2:7" ht="15">
      <c r="B57" s="18">
        <v>66</v>
      </c>
      <c r="C57" s="18">
        <v>408903</v>
      </c>
      <c r="D57" s="19" t="s">
        <v>117</v>
      </c>
      <c r="E57" s="18">
        <v>1</v>
      </c>
      <c r="F57" s="5" t="str">
        <f>IF(ISNA(VLOOKUP(TRIM(C57),[1]!Table_Query_from_BetcoViews[[#All],[AlternateID]:[MainSKU]],4,FALSE))=TRUE,(C57),(LEFT(VLOOKUP(TRIM(C57),[1]!Table_Query_from_BetcoViews[[#All],[AlternateID]:[MainSKU]],4,FALSE),6)))</f>
        <v>E88043</v>
      </c>
      <c r="G57" s="7" t="str">
        <f>IFERROR(VLOOKUP(TRIM(C57),[1]!Table_Query_from_BetcoViews[[AlternateID]:[ItemDescr2]],5,FALSE),D57)</f>
        <v>Dowel M6 x 10 Simpla 20</v>
      </c>
    </row>
    <row r="58" spans="2:7" ht="15">
      <c r="B58" s="18">
        <v>67</v>
      </c>
      <c r="C58" s="18">
        <v>408700</v>
      </c>
      <c r="D58" s="19" t="s">
        <v>42</v>
      </c>
      <c r="E58" s="18">
        <v>1</v>
      </c>
      <c r="F58" s="5" t="str">
        <f>IF(ISNA(VLOOKUP(TRIM(C58),[1]!Table_Query_from_BetcoViews[[#All],[AlternateID]:[MainSKU]],4,FALSE))=TRUE,(C58),(LEFT(VLOOKUP(TRIM(C58),[1]!Table_Query_from_BetcoViews[[#All],[AlternateID]:[MainSKU]],4,FALSE),6)))</f>
        <v>E88016</v>
      </c>
      <c r="G58" s="7" t="str">
        <f>IFERROR(VLOOKUP(TRIM(C58),[1]!Table_Query_from_BetcoViews[[AlternateID]:[ItemDescr2]],5,FALSE),D58)</f>
        <v>Screw, M8 x35 Crewman AS20B</v>
      </c>
    </row>
    <row r="59" spans="2:7" ht="15">
      <c r="B59" s="18">
        <v>68</v>
      </c>
      <c r="C59" s="18">
        <v>205112</v>
      </c>
      <c r="D59" s="19" t="s">
        <v>28</v>
      </c>
      <c r="E59" s="18">
        <v>1</v>
      </c>
      <c r="F59" s="5">
        <f>IF(ISNA(VLOOKUP(TRIM(C59),[1]!Table_Query_from_BetcoViews[[#All],[AlternateID]:[MainSKU]],4,FALSE))=TRUE,(C59),(LEFT(VLOOKUP(TRIM(C59),[1]!Table_Query_from_BetcoViews[[#All],[AlternateID]:[MainSKU]],4,FALSE),6)))</f>
        <v>205112</v>
      </c>
      <c r="G59" s="7" t="str">
        <f>IFERROR(VLOOKUP(TRIM(C59),[1]!Table_Query_from_BetcoViews[[AlternateID]:[ItemDescr2]],5,FALSE),D59)</f>
        <v>SPECIAL WASHER</v>
      </c>
    </row>
    <row r="60" spans="2:7" ht="15">
      <c r="B60" s="18">
        <v>69</v>
      </c>
      <c r="C60" s="18">
        <v>409213</v>
      </c>
      <c r="D60" s="19" t="s">
        <v>43</v>
      </c>
      <c r="E60" s="18">
        <v>2</v>
      </c>
      <c r="F60" s="5">
        <f>IF(ISNA(VLOOKUP(TRIM(C60),[1]!Table_Query_from_BetcoViews[[#All],[AlternateID]:[MainSKU]],4,FALSE))=TRUE,(C60),(LEFT(VLOOKUP(TRIM(C60),[1]!Table_Query_from_BetcoViews[[#All],[AlternateID]:[MainSKU]],4,FALSE),6)))</f>
        <v>409213</v>
      </c>
      <c r="G60" s="7" t="str">
        <f>IFERROR(VLOOKUP(TRIM(C60),[1]!Table_Query_from_BetcoViews[[AlternateID]:[ItemDescr2]],5,FALSE),D60)</f>
        <v>WASHER</v>
      </c>
    </row>
    <row r="61" spans="2:7" ht="15">
      <c r="B61" s="18">
        <v>70</v>
      </c>
      <c r="C61" s="18">
        <v>410243</v>
      </c>
      <c r="D61" s="19" t="s">
        <v>118</v>
      </c>
      <c r="E61" s="18">
        <v>1</v>
      </c>
      <c r="F61" s="5" t="str">
        <f>IF(ISNA(VLOOKUP(TRIM(C61),[1]!Table_Query_from_BetcoViews[[#All],[AlternateID]:[MainSKU]],4,FALSE))=TRUE,(C61),(LEFT(VLOOKUP(TRIM(C61),[1]!Table_Query_from_BetcoViews[[#All],[AlternateID]:[MainSKU]],4,FALSE),6)))</f>
        <v>E88242</v>
      </c>
      <c r="G61" s="7" t="str">
        <f>IFERROR(VLOOKUP(TRIM(C61),[1]!Table_Query_from_BetcoViews[[AlternateID]:[ItemDescr2]],5,FALSE),D61)</f>
        <v>M8 Wing Nut for Simpla</v>
      </c>
    </row>
    <row r="62" spans="2:7" ht="15">
      <c r="B62" s="18">
        <v>71</v>
      </c>
      <c r="C62" s="18">
        <v>409164</v>
      </c>
      <c r="D62" s="19" t="s">
        <v>44</v>
      </c>
      <c r="E62" s="18">
        <v>4</v>
      </c>
      <c r="F62" s="5" t="str">
        <f>IF(ISNA(VLOOKUP(TRIM(C62),[1]!Table_Query_from_BetcoViews[[#All],[AlternateID]:[MainSKU]],4,FALSE))=TRUE,(C62),(LEFT(VLOOKUP(TRIM(C62),[1]!Table_Query_from_BetcoViews[[#All],[AlternateID]:[MainSKU]],4,FALSE),6)))</f>
        <v>E82774</v>
      </c>
      <c r="G62" s="7" t="str">
        <f>IFERROR(VLOOKUP(TRIM(C62),[1]!Table_Query_from_BetcoViews[[AlternateID]:[ItemDescr2]],5,FALSE),D62)</f>
        <v>Lock Washer, M6 Zinc</v>
      </c>
    </row>
    <row r="63" spans="2:7" ht="15">
      <c r="B63" s="18">
        <v>72</v>
      </c>
      <c r="C63" s="18">
        <v>408966</v>
      </c>
      <c r="D63" s="19" t="s">
        <v>42</v>
      </c>
      <c r="E63" s="18">
        <v>1</v>
      </c>
      <c r="F63" s="5" t="str">
        <f>IF(ISNA(VLOOKUP(TRIM(C63),[1]!Table_Query_from_BetcoViews[[#All],[AlternateID]:[MainSKU]],4,FALSE))=TRUE,(C63),(LEFT(VLOOKUP(TRIM(C63),[1]!Table_Query_from_BetcoViews[[#All],[AlternateID]:[MainSKU]],4,FALSE),6)))</f>
        <v>E88042</v>
      </c>
      <c r="G63" s="7" t="str">
        <f>IFERROR(VLOOKUP(TRIM(C63),[1]!Table_Query_from_BetcoViews[[AlternateID]:[ItemDescr2]],5,FALSE),D63)</f>
        <v>Flat Hd Soc Machine Screw M6x16 Zinc</v>
      </c>
    </row>
    <row r="64" spans="2:7" ht="15">
      <c r="B64" s="18">
        <v>73</v>
      </c>
      <c r="C64" s="18">
        <v>408978</v>
      </c>
      <c r="D64" s="19" t="s">
        <v>42</v>
      </c>
      <c r="E64" s="18">
        <v>1</v>
      </c>
      <c r="F64" s="5">
        <f>IF(ISNA(VLOOKUP(TRIM(C64),[1]!Table_Query_from_BetcoViews[[#All],[AlternateID]:[MainSKU]],4,FALSE))=TRUE,(C64),(LEFT(VLOOKUP(TRIM(C64),[1]!Table_Query_from_BetcoViews[[#All],[AlternateID]:[MainSKU]],4,FALSE),6)))</f>
        <v>408978</v>
      </c>
      <c r="G64" s="7" t="str">
        <f>IFERROR(VLOOKUP(TRIM(C64),[1]!Table_Query_from_BetcoViews[[AlternateID]:[ItemDescr2]],5,FALSE),D64)</f>
        <v>SCREW</v>
      </c>
    </row>
    <row r="65" spans="2:7" ht="15">
      <c r="B65" s="18">
        <v>74</v>
      </c>
      <c r="C65" s="18">
        <v>408624</v>
      </c>
      <c r="D65" s="19" t="s">
        <v>42</v>
      </c>
      <c r="E65" s="18">
        <v>1</v>
      </c>
      <c r="F65" s="5">
        <f>IF(ISNA(VLOOKUP(TRIM(C65),[1]!Table_Query_from_BetcoViews[[#All],[AlternateID]:[MainSKU]],4,FALSE))=TRUE,(C65),(LEFT(VLOOKUP(TRIM(C65),[1]!Table_Query_from_BetcoViews[[#All],[AlternateID]:[MainSKU]],4,FALSE),6)))</f>
        <v>408624</v>
      </c>
      <c r="G65" s="7" t="str">
        <f>IFERROR(VLOOKUP(TRIM(C65),[1]!Table_Query_from_BetcoViews[[AlternateID]:[ItemDescr2]],5,FALSE),D65)</f>
        <v>SCREW</v>
      </c>
    </row>
    <row r="66" spans="2:7" ht="15">
      <c r="B66" s="18">
        <v>75</v>
      </c>
      <c r="C66" s="18">
        <v>408967</v>
      </c>
      <c r="D66" s="19" t="s">
        <v>42</v>
      </c>
      <c r="E66" s="18">
        <v>1</v>
      </c>
      <c r="F66" s="5" t="str">
        <f>IF(ISNA(VLOOKUP(TRIM(C66),[1]!Table_Query_from_BetcoViews[[#All],[AlternateID]:[MainSKU]],4,FALSE))=TRUE,(C66),(LEFT(VLOOKUP(TRIM(C66),[1]!Table_Query_from_BetcoViews[[#All],[AlternateID]:[MainSKU]],4,FALSE),6)))</f>
        <v>E83831</v>
      </c>
      <c r="G66" s="7" t="str">
        <f>IFERROR(VLOOKUP(TRIM(C66),[1]!Table_Query_from_BetcoViews[[AlternateID]:[ItemDescr2]],5,FALSE),D66)</f>
        <v>Flat Hd Soc Machine Screw M6x20 SS</v>
      </c>
    </row>
    <row r="67" spans="2:7" ht="15">
      <c r="B67" s="18">
        <v>76</v>
      </c>
      <c r="C67" s="18">
        <v>408682</v>
      </c>
      <c r="D67" s="19" t="s">
        <v>42</v>
      </c>
      <c r="E67" s="18">
        <v>1</v>
      </c>
      <c r="F67" s="5" t="str">
        <f>IF(ISNA(VLOOKUP(TRIM(C67),[1]!Table_Query_from_BetcoViews[[#All],[AlternateID]:[MainSKU]],4,FALSE))=TRUE,(C67),(LEFT(VLOOKUP(TRIM(C67),[1]!Table_Query_from_BetcoViews[[#All],[AlternateID]:[MainSKU]],4,FALSE),6)))</f>
        <v>E86163</v>
      </c>
      <c r="G67" s="7" t="str">
        <f>IFERROR(VLOOKUP(TRIM(C67),[1]!Table_Query_from_BetcoViews[[AlternateID]:[ItemDescr2]],5,FALSE),D67)</f>
        <v>Bolt, M8x50</v>
      </c>
    </row>
    <row r="68" spans="2:7" ht="15">
      <c r="B68" s="18">
        <v>77</v>
      </c>
      <c r="C68" s="18">
        <v>408666</v>
      </c>
      <c r="D68" s="19" t="s">
        <v>42</v>
      </c>
      <c r="E68" s="18">
        <v>1</v>
      </c>
      <c r="F68" s="5" t="str">
        <f>IF(ISNA(VLOOKUP(TRIM(C68),[1]!Table_Query_from_BetcoViews[[#All],[AlternateID]:[MainSKU]],4,FALSE))=TRUE,(C68),(LEFT(VLOOKUP(TRIM(C68),[1]!Table_Query_from_BetcoViews[[#All],[AlternateID]:[MainSKU]],4,FALSE),6)))</f>
        <v>E82339</v>
      </c>
      <c r="G68" s="7" t="str">
        <f>IFERROR(VLOOKUP(TRIM(C68),[1]!Table_Query_from_BetcoViews[[AlternateID]:[ItemDescr2]],5,FALSE),D68)</f>
        <v>Screw M6x100</v>
      </c>
    </row>
    <row r="69" spans="2:7" ht="15">
      <c r="B69" s="18">
        <v>78</v>
      </c>
      <c r="C69" s="18">
        <v>408880</v>
      </c>
      <c r="D69" s="19" t="s">
        <v>42</v>
      </c>
      <c r="E69" s="18">
        <v>8</v>
      </c>
      <c r="F69" s="5" t="str">
        <f>IF(ISNA(VLOOKUP(TRIM(C69),[1]!Table_Query_from_BetcoViews[[#All],[AlternateID]:[MainSKU]],4,FALSE))=TRUE,(C69),(LEFT(VLOOKUP(TRIM(C69),[1]!Table_Query_from_BetcoViews[[#All],[AlternateID]:[MainSKU]],4,FALSE),6)))</f>
        <v>E83838</v>
      </c>
      <c r="G69" s="7" t="str">
        <f>IFERROR(VLOOKUP(TRIM(C69),[1]!Table_Query_from_BetcoViews[[AlternateID]:[ItemDescr2]],5,FALSE),D69)</f>
        <v>Screw, Flat Hd M4x15 Zinc</v>
      </c>
    </row>
    <row r="70" spans="2:7" ht="15">
      <c r="B70" s="18">
        <v>79</v>
      </c>
      <c r="C70" s="18">
        <v>409171</v>
      </c>
      <c r="D70" s="19" t="s">
        <v>43</v>
      </c>
      <c r="E70" s="18">
        <v>1</v>
      </c>
      <c r="F70" s="5" t="str">
        <f>IF(ISNA(VLOOKUP(TRIM(C70),[1]!Table_Query_from_BetcoViews[[#All],[AlternateID]:[MainSKU]],4,FALSE))=TRUE,(C70),(LEFT(VLOOKUP(TRIM(C70),[1]!Table_Query_from_BetcoViews[[#All],[AlternateID]:[MainSKU]],4,FALSE),6)))</f>
        <v>E81436</v>
      </c>
      <c r="G70" s="7" t="str">
        <f>IFERROR(VLOOKUP(TRIM(C70),[1]!Table_Query_from_BetcoViews[[AlternateID]:[ItemDescr2]],5,FALSE),D70)</f>
        <v>Washer</v>
      </c>
    </row>
    <row r="71" spans="2:7" ht="15">
      <c r="B71" s="18">
        <v>80</v>
      </c>
      <c r="C71" s="18">
        <v>409041</v>
      </c>
      <c r="D71" s="19" t="s">
        <v>41</v>
      </c>
      <c r="E71" s="18">
        <v>2</v>
      </c>
      <c r="F71" s="5" t="str">
        <f>IF(ISNA(VLOOKUP(TRIM(C71),[1]!Table_Query_from_BetcoViews[[#All],[AlternateID]:[MainSKU]],4,FALSE))=TRUE,(C71),(LEFT(VLOOKUP(TRIM(C71),[1]!Table_Query_from_BetcoViews[[#All],[AlternateID]:[MainSKU]],4,FALSE),6)))</f>
        <v>E81352</v>
      </c>
      <c r="G71" s="7" t="str">
        <f>IFERROR(VLOOKUP(TRIM(C71),[1]!Table_Query_from_BetcoViews[[AlternateID]:[ItemDescr2]],5,FALSE),D71)</f>
        <v>Nut</v>
      </c>
    </row>
    <row r="72" spans="2:7" ht="15">
      <c r="B72" s="18">
        <v>82</v>
      </c>
      <c r="C72" s="18">
        <v>409178</v>
      </c>
      <c r="D72" s="19" t="s">
        <v>119</v>
      </c>
      <c r="E72" s="18">
        <v>2</v>
      </c>
      <c r="F72" s="5" t="str">
        <f>IF(ISNA(VLOOKUP(TRIM(C72),[1]!Table_Query_from_BetcoViews[[#All],[AlternateID]:[MainSKU]],4,FALSE))=TRUE,(C72),(LEFT(VLOOKUP(TRIM(C72),[1]!Table_Query_from_BetcoViews[[#All],[AlternateID]:[MainSKU]],4,FALSE),6)))</f>
        <v>E20126</v>
      </c>
      <c r="G72" s="7" t="str">
        <f>IFERROR(VLOOKUP(TRIM(C72),[1]!Table_Query_from_BetcoViews[[AlternateID]:[ItemDescr2]],5,FALSE),D72)</f>
        <v>Cupped Spring Washer M8x18x1</v>
      </c>
    </row>
    <row r="73" spans="2:7" ht="15">
      <c r="B73" s="19" t="s">
        <v>120</v>
      </c>
      <c r="C73" s="18">
        <v>210555</v>
      </c>
      <c r="D73" s="19" t="s">
        <v>35</v>
      </c>
      <c r="E73" s="18">
        <v>1</v>
      </c>
      <c r="F73" s="5" t="str">
        <f>IF(ISNA(VLOOKUP(TRIM(C73),[1]!Table_Query_from_BetcoViews[[#All],[AlternateID]:[MainSKU]],4,FALSE))=TRUE,(C73),(LEFT(VLOOKUP(TRIM(C73),[1]!Table_Query_from_BetcoViews[[#All],[AlternateID]:[MainSKU]],4,FALSE),6)))</f>
        <v>E83976</v>
      </c>
      <c r="G73" s="7" t="str">
        <f>IFERROR(VLOOKUP(TRIM(C73),[1]!Table_Query_from_BetcoViews[[AlternateID]:[ItemDescr2]],5,FALSE),D73)</f>
        <v>Cover, Base Simpla 50 ASM</v>
      </c>
    </row>
    <row r="74" spans="2:7" ht="15">
      <c r="B74" s="18">
        <v>84</v>
      </c>
      <c r="C74" s="18">
        <v>210116</v>
      </c>
      <c r="D74" s="19" t="s">
        <v>22</v>
      </c>
      <c r="E74" s="18">
        <v>1</v>
      </c>
      <c r="F74" s="5">
        <f>IF(ISNA(VLOOKUP(TRIM(C74),[1]!Table_Query_from_BetcoViews[[#All],[AlternateID]:[MainSKU]],4,FALSE))=TRUE,(C74),(LEFT(VLOOKUP(TRIM(C74),[1]!Table_Query_from_BetcoViews[[#All],[AlternateID]:[MainSKU]],4,FALSE),6)))</f>
        <v>210116</v>
      </c>
      <c r="G74" s="7" t="str">
        <f>IFERROR(VLOOKUP(TRIM(C74),[1]!Table_Query_from_BetcoViews[[AlternateID]:[ItemDescr2]],5,FALSE),D74)</f>
        <v>SPACER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B3:E29"/>
  <sheetViews>
    <sheetView workbookViewId="0">
      <selection activeCell="B4" sqref="B4:B29"/>
    </sheetView>
  </sheetViews>
  <sheetFormatPr defaultRowHeight="12.75"/>
  <cols>
    <col min="4" max="4" width="39.7109375" customWidth="1"/>
  </cols>
  <sheetData>
    <row r="3" spans="2:5">
      <c r="B3" s="17" t="s">
        <v>0</v>
      </c>
      <c r="C3" s="17" t="s">
        <v>1</v>
      </c>
      <c r="D3" s="17" t="s">
        <v>3</v>
      </c>
      <c r="E3" s="17" t="s">
        <v>2</v>
      </c>
    </row>
    <row r="4" spans="2:5">
      <c r="B4" s="18">
        <v>58</v>
      </c>
      <c r="C4" s="18">
        <v>407666</v>
      </c>
      <c r="D4" s="19" t="s">
        <v>42</v>
      </c>
      <c r="E4" s="18">
        <v>4</v>
      </c>
    </row>
    <row r="5" spans="2:5">
      <c r="B5" s="18">
        <v>59</v>
      </c>
      <c r="C5" s="18">
        <v>409231</v>
      </c>
      <c r="D5" s="19" t="s">
        <v>43</v>
      </c>
      <c r="E5" s="18">
        <v>1</v>
      </c>
    </row>
    <row r="6" spans="2:5">
      <c r="B6" s="18">
        <v>60</v>
      </c>
      <c r="C6" s="18">
        <v>409076</v>
      </c>
      <c r="D6" s="19" t="s">
        <v>41</v>
      </c>
      <c r="E6" s="18">
        <v>1</v>
      </c>
    </row>
    <row r="7" spans="2:5">
      <c r="B7" s="18">
        <v>61</v>
      </c>
      <c r="C7" s="18">
        <v>409352</v>
      </c>
      <c r="D7" s="19" t="s">
        <v>44</v>
      </c>
      <c r="E7" s="18">
        <v>1</v>
      </c>
    </row>
    <row r="8" spans="2:5">
      <c r="B8" s="18">
        <v>62</v>
      </c>
      <c r="C8" s="18">
        <v>409120</v>
      </c>
      <c r="D8" s="19" t="s">
        <v>41</v>
      </c>
      <c r="E8" s="18">
        <v>1</v>
      </c>
    </row>
    <row r="9" spans="2:5">
      <c r="B9" s="18">
        <v>63</v>
      </c>
      <c r="C9" s="18">
        <v>409054</v>
      </c>
      <c r="D9" s="19" t="s">
        <v>41</v>
      </c>
      <c r="E9" s="18">
        <v>1</v>
      </c>
    </row>
    <row r="10" spans="2:5">
      <c r="B10" s="18">
        <v>64</v>
      </c>
      <c r="C10" s="18">
        <v>409069</v>
      </c>
      <c r="D10" s="19" t="s">
        <v>41</v>
      </c>
      <c r="E10" s="18">
        <v>1</v>
      </c>
    </row>
    <row r="11" spans="2:5">
      <c r="B11" s="18">
        <v>65</v>
      </c>
      <c r="C11" s="18">
        <v>408994</v>
      </c>
      <c r="D11" s="19" t="s">
        <v>42</v>
      </c>
      <c r="E11" s="18">
        <v>1</v>
      </c>
    </row>
    <row r="12" spans="2:5">
      <c r="B12" s="18">
        <v>66</v>
      </c>
      <c r="C12" s="18">
        <v>408903</v>
      </c>
      <c r="D12" s="19" t="s">
        <v>117</v>
      </c>
      <c r="E12" s="18">
        <v>1</v>
      </c>
    </row>
    <row r="13" spans="2:5">
      <c r="B13" s="18">
        <v>67</v>
      </c>
      <c r="C13" s="18">
        <v>408700</v>
      </c>
      <c r="D13" s="19" t="s">
        <v>42</v>
      </c>
      <c r="E13" s="18">
        <v>1</v>
      </c>
    </row>
    <row r="14" spans="2:5">
      <c r="B14" s="18">
        <v>68</v>
      </c>
      <c r="C14" s="18">
        <v>205112</v>
      </c>
      <c r="D14" s="19" t="s">
        <v>28</v>
      </c>
      <c r="E14" s="18">
        <v>1</v>
      </c>
    </row>
    <row r="15" spans="2:5">
      <c r="B15" s="18">
        <v>69</v>
      </c>
      <c r="C15" s="18">
        <v>409213</v>
      </c>
      <c r="D15" s="19" t="s">
        <v>43</v>
      </c>
      <c r="E15" s="18">
        <v>2</v>
      </c>
    </row>
    <row r="16" spans="2:5">
      <c r="B16" s="18">
        <v>70</v>
      </c>
      <c r="C16" s="18">
        <v>410243</v>
      </c>
      <c r="D16" s="19" t="s">
        <v>118</v>
      </c>
      <c r="E16" s="18">
        <v>1</v>
      </c>
    </row>
    <row r="17" spans="2:5">
      <c r="B17" s="18">
        <v>71</v>
      </c>
      <c r="C17" s="18">
        <v>409164</v>
      </c>
      <c r="D17" s="19" t="s">
        <v>44</v>
      </c>
      <c r="E17" s="18">
        <v>4</v>
      </c>
    </row>
    <row r="18" spans="2:5">
      <c r="B18" s="18">
        <v>72</v>
      </c>
      <c r="C18" s="18">
        <v>408966</v>
      </c>
      <c r="D18" s="19" t="s">
        <v>42</v>
      </c>
      <c r="E18" s="18">
        <v>1</v>
      </c>
    </row>
    <row r="19" spans="2:5">
      <c r="B19" s="18">
        <v>73</v>
      </c>
      <c r="C19" s="18">
        <v>408978</v>
      </c>
      <c r="D19" s="19" t="s">
        <v>42</v>
      </c>
      <c r="E19" s="18">
        <v>1</v>
      </c>
    </row>
    <row r="20" spans="2:5">
      <c r="B20" s="18">
        <v>74</v>
      </c>
      <c r="C20" s="18">
        <v>408624</v>
      </c>
      <c r="D20" s="19" t="s">
        <v>42</v>
      </c>
      <c r="E20" s="18">
        <v>1</v>
      </c>
    </row>
    <row r="21" spans="2:5">
      <c r="B21" s="18">
        <v>75</v>
      </c>
      <c r="C21" s="18">
        <v>408967</v>
      </c>
      <c r="D21" s="19" t="s">
        <v>42</v>
      </c>
      <c r="E21" s="18">
        <v>1</v>
      </c>
    </row>
    <row r="22" spans="2:5">
      <c r="B22" s="18">
        <v>76</v>
      </c>
      <c r="C22" s="18">
        <v>408682</v>
      </c>
      <c r="D22" s="19" t="s">
        <v>42</v>
      </c>
      <c r="E22" s="18">
        <v>1</v>
      </c>
    </row>
    <row r="23" spans="2:5">
      <c r="B23" s="18">
        <v>77</v>
      </c>
      <c r="C23" s="18">
        <v>408666</v>
      </c>
      <c r="D23" s="19" t="s">
        <v>42</v>
      </c>
      <c r="E23" s="18">
        <v>1</v>
      </c>
    </row>
    <row r="24" spans="2:5">
      <c r="B24" s="18">
        <v>78</v>
      </c>
      <c r="C24" s="18">
        <v>408880</v>
      </c>
      <c r="D24" s="19" t="s">
        <v>42</v>
      </c>
      <c r="E24" s="18">
        <v>8</v>
      </c>
    </row>
    <row r="25" spans="2:5">
      <c r="B25" s="18">
        <v>79</v>
      </c>
      <c r="C25" s="18">
        <v>409171</v>
      </c>
      <c r="D25" s="19" t="s">
        <v>43</v>
      </c>
      <c r="E25" s="18">
        <v>1</v>
      </c>
    </row>
    <row r="26" spans="2:5">
      <c r="B26" s="18">
        <v>80</v>
      </c>
      <c r="C26" s="18">
        <v>409041</v>
      </c>
      <c r="D26" s="19" t="s">
        <v>41</v>
      </c>
      <c r="E26" s="18">
        <v>2</v>
      </c>
    </row>
    <row r="27" spans="2:5">
      <c r="B27" s="18">
        <v>82</v>
      </c>
      <c r="C27" s="18">
        <v>409178</v>
      </c>
      <c r="D27" s="19" t="s">
        <v>119</v>
      </c>
      <c r="E27" s="18">
        <v>2</v>
      </c>
    </row>
    <row r="28" spans="2:5">
      <c r="B28" s="19" t="s">
        <v>120</v>
      </c>
      <c r="C28" s="18">
        <v>210555</v>
      </c>
      <c r="D28" s="19" t="s">
        <v>35</v>
      </c>
      <c r="E28" s="18">
        <v>1</v>
      </c>
    </row>
    <row r="29" spans="2:5">
      <c r="B29" s="18">
        <v>84</v>
      </c>
      <c r="C29" s="18">
        <v>210116</v>
      </c>
      <c r="D29" s="19" t="s">
        <v>22</v>
      </c>
      <c r="E29" s="18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E0F99E-15B2-4BFA-81F6-5AB9F6629A17}"/>
</file>

<file path=customXml/itemProps2.xml><?xml version="1.0" encoding="utf-8"?>
<ds:datastoreItem xmlns:ds="http://schemas.openxmlformats.org/officeDocument/2006/customXml" ds:itemID="{A8DA039A-3A88-49AE-B283-295324516BAA}"/>
</file>

<file path=customXml/itemProps3.xml><?xml version="1.0" encoding="utf-8"?>
<ds:datastoreItem xmlns:ds="http://schemas.openxmlformats.org/officeDocument/2006/customXml" ds:itemID="{9B14EF53-BC00-4B8D-B3F4-959610B101A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Parts Manual Simpla 45-50-61 12</vt:lpstr>
      <vt:lpstr>Page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2011-02-08T17:34:13Z</cp:lastPrinted>
  <dcterms:created xsi:type="dcterms:W3CDTF">2011-02-08T14:26:28Z</dcterms:created>
  <dcterms:modified xsi:type="dcterms:W3CDTF">2011-02-08T17:34:16Z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